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120" yWindow="30" windowWidth="15255" windowHeight="816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<sst xmlns="http://schemas.openxmlformats.org/spreadsheetml/2006/main" count="53" uniqueCount="28">
  <si>
    <t>Expected Cash Flows</t>
  </si>
  <si>
    <t>Year</t>
  </si>
  <si>
    <t>Premiums</t>
  </si>
  <si>
    <t>Claims</t>
  </si>
  <si>
    <t>Expenses</t>
  </si>
  <si>
    <t>BEL</t>
  </si>
  <si>
    <t>Residual Margin</t>
  </si>
  <si>
    <t>Case 1 (Claims)</t>
  </si>
  <si>
    <t>Case 2 (Services)</t>
  </si>
  <si>
    <t>Profit</t>
  </si>
  <si>
    <t>Total</t>
  </si>
  <si>
    <t>Total Liability</t>
  </si>
  <si>
    <t>Problem 1</t>
  </si>
  <si>
    <t>Problem 2</t>
  </si>
  <si>
    <t>2 a)</t>
  </si>
  <si>
    <t>2b)</t>
  </si>
  <si>
    <t>3a)</t>
  </si>
  <si>
    <t>3</t>
  </si>
  <si>
    <t>3b)</t>
  </si>
  <si>
    <t>Year 2 RM detail</t>
  </si>
  <si>
    <t>Amount of Shock</t>
  </si>
  <si>
    <t>- Current year CF</t>
  </si>
  <si>
    <t>- Reserve</t>
  </si>
  <si>
    <t>- Total Shock</t>
  </si>
  <si>
    <t>Shock:</t>
  </si>
  <si>
    <t>Yearly Amortization</t>
  </si>
  <si>
    <t>EoY2 RM</t>
  </si>
  <si>
    <t>EoY1 RM After Shock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</si>
</sst>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quotePrefix="1"/>
    <xf numFmtId="0" fontId="0" fillId="0" borderId="0" xfId="0" applyAlignment="1" quotePrefix="1">
      <alignment horizontal="right"/>
    </xf>
    <xf numFmtId="3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Deloitte">
  <a:themeElements>
    <a:clrScheme name="Deloitte new">
      <a:dk1>
        <a:srgbClr val="000000"/>
      </a:dk1>
      <a:lt1>
        <a:sysClr val="window" lastClr="FFFFFF"/>
      </a:lt1>
      <a:dk2>
        <a:srgbClr val="002776"/>
      </a:dk2>
      <a:lt2>
        <a:srgbClr val="FFFFFF"/>
      </a:lt2>
      <a:accent1>
        <a:srgbClr val="00A1DE"/>
      </a:accent1>
      <a:accent2>
        <a:srgbClr val="92D400"/>
      </a:accent2>
      <a:accent3>
        <a:srgbClr val="72C7E7"/>
      </a:accent3>
      <a:accent4>
        <a:srgbClr val="3C8A2E"/>
      </a:accent4>
      <a:accent5>
        <a:srgbClr val="002776"/>
      </a:accent5>
      <a:accent6>
        <a:srgbClr val="C9DD03"/>
      </a:accent6>
      <a:hlink>
        <a:srgbClr val="00A1DE"/>
      </a:hlink>
      <a:folHlink>
        <a:srgbClr val="72C7E7"/>
      </a:folHlink>
    </a:clrScheme>
    <a:fontScheme name="Deloitte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4.25"/>
  <cols>
    <col min="1" max="1" width="19.50390625" style="0" customWidth="1"/>
    <col min="2" max="12" width="9.00390625" style="1" customWidth="1"/>
    <col min="13" max="13" width="2.50390625" style="0" customWidth="1"/>
  </cols>
  <sheetData>
    <row r="1" ht="14.25">
      <c r="A1" t="s">
        <v>0</v>
      </c>
    </row>
    <row r="3" spans="1:14" ht="14.25">
      <c r="A3" t="s">
        <v>1</v>
      </c>
      <c r="B3" s="1">
        <v>0</v>
      </c>
      <c r="C3" s="1">
        <v>1</v>
      </c>
      <c r="D3" s="1">
        <f>C3+1</f>
        <v>2</v>
      </c>
      <c r="E3" s="1">
        <f aca="true" t="shared" si="0" ref="E3:L3">D3+1</f>
        <v>3</v>
      </c>
      <c r="F3" s="1">
        <f t="shared" si="0"/>
        <v>4</v>
      </c>
      <c r="G3" s="1">
        <f t="shared" si="0"/>
        <v>5</v>
      </c>
      <c r="H3" s="1">
        <f t="shared" si="0"/>
        <v>6</v>
      </c>
      <c r="I3" s="1">
        <f t="shared" si="0"/>
        <v>7</v>
      </c>
      <c r="J3" s="1">
        <f t="shared" si="0"/>
        <v>8</v>
      </c>
      <c r="K3" s="1">
        <f t="shared" si="0"/>
        <v>9</v>
      </c>
      <c r="L3" s="1">
        <f t="shared" si="0"/>
        <v>10</v>
      </c>
      <c r="N3" t="s">
        <v>10</v>
      </c>
    </row>
    <row r="4" spans="1:14" ht="14.25">
      <c r="A4" t="s">
        <v>2</v>
      </c>
      <c r="C4" s="1">
        <v>10000</v>
      </c>
      <c r="D4" s="1">
        <v>10000</v>
      </c>
      <c r="E4" s="1">
        <v>10000</v>
      </c>
      <c r="F4" s="1">
        <v>10000</v>
      </c>
      <c r="G4" s="1">
        <v>10000</v>
      </c>
      <c r="H4" s="1">
        <v>10000</v>
      </c>
      <c r="I4" s="1">
        <v>10000</v>
      </c>
      <c r="J4" s="1">
        <v>10000</v>
      </c>
      <c r="K4" s="1">
        <v>10000</v>
      </c>
      <c r="L4" s="1">
        <v>10000</v>
      </c>
      <c r="N4" s="1">
        <f>SUM(C4:L4)</f>
        <v>100000</v>
      </c>
    </row>
    <row r="5" spans="1:14" ht="14.25">
      <c r="A5" t="s">
        <v>3</v>
      </c>
      <c r="C5" s="1">
        <v>0</v>
      </c>
      <c r="D5" s="1">
        <f>C5+1000</f>
        <v>1000</v>
      </c>
      <c r="E5" s="1">
        <f aca="true" t="shared" si="1" ref="E5:L5">D5+1000</f>
        <v>2000</v>
      </c>
      <c r="F5" s="1">
        <f t="shared" si="1"/>
        <v>3000</v>
      </c>
      <c r="G5" s="1">
        <f t="shared" si="1"/>
        <v>4000</v>
      </c>
      <c r="H5" s="1">
        <f t="shared" si="1"/>
        <v>5000</v>
      </c>
      <c r="I5" s="1">
        <f t="shared" si="1"/>
        <v>6000</v>
      </c>
      <c r="J5" s="1">
        <f t="shared" si="1"/>
        <v>7000</v>
      </c>
      <c r="K5" s="1">
        <f t="shared" si="1"/>
        <v>8000</v>
      </c>
      <c r="L5" s="1">
        <f t="shared" si="1"/>
        <v>9000</v>
      </c>
      <c r="N5" s="1">
        <f aca="true" t="shared" si="2" ref="N5:N6">SUM(C5:L5)</f>
        <v>45000</v>
      </c>
    </row>
    <row r="6" spans="1:14" ht="14.25">
      <c r="A6" t="s">
        <v>4</v>
      </c>
      <c r="C6" s="1">
        <v>12000</v>
      </c>
      <c r="D6" s="1">
        <v>2000</v>
      </c>
      <c r="E6" s="1">
        <v>2000</v>
      </c>
      <c r="F6" s="1">
        <v>2000</v>
      </c>
      <c r="G6" s="1">
        <v>2000</v>
      </c>
      <c r="H6" s="1">
        <v>2000</v>
      </c>
      <c r="I6" s="1">
        <v>2000</v>
      </c>
      <c r="J6" s="1">
        <v>2000</v>
      </c>
      <c r="K6" s="1">
        <v>2000</v>
      </c>
      <c r="L6" s="1">
        <v>2000</v>
      </c>
      <c r="N6" s="1">
        <f t="shared" si="2"/>
        <v>30000</v>
      </c>
    </row>
    <row r="7" spans="14:15" ht="14.25">
      <c r="N7" s="1"/>
      <c r="O7" s="1"/>
    </row>
    <row r="8" spans="1:12" ht="14.25">
      <c r="A8" t="s">
        <v>5</v>
      </c>
      <c r="B8" s="1">
        <f>SUM(C5:$L5)+SUM(C6:$L6)-SUM(C4:$L4)</f>
        <v>-25000</v>
      </c>
      <c r="C8" s="1">
        <f>SUM(D5:$L5)+SUM(D6:$L6)-SUM(D4:$L4)</f>
        <v>-27000</v>
      </c>
      <c r="D8" s="1">
        <f>SUM(E5:$L5)+SUM(E6:$L6)-SUM(E4:$L4)</f>
        <v>-20000</v>
      </c>
      <c r="E8" s="1">
        <f>SUM(F5:$L5)+SUM(F6:$L6)-SUM(F4:$L4)</f>
        <v>-14000</v>
      </c>
      <c r="F8" s="1">
        <f>SUM(G5:$L5)+SUM(G6:$L6)-SUM(G4:$L4)</f>
        <v>-9000</v>
      </c>
      <c r="G8" s="1">
        <f>SUM(H5:$L5)+SUM(H6:$L6)-SUM(H4:$L4)</f>
        <v>-5000</v>
      </c>
      <c r="H8" s="1">
        <f>SUM(I5:$L5)+SUM(I6:$L6)-SUM(I4:$L4)</f>
        <v>-2000</v>
      </c>
      <c r="I8" s="1">
        <f>SUM(J5:$L5)+SUM(J6:$L6)-SUM(J4:$L4)</f>
        <v>0</v>
      </c>
      <c r="J8" s="1">
        <f>SUM(K5:$L5)+SUM(K6:$L6)-SUM(K4:$L4)</f>
        <v>1000</v>
      </c>
      <c r="K8" s="1">
        <f>SUM(L5:$L5)+SUM(L6:$L6)-SUM(L4:$L4)</f>
        <v>1000</v>
      </c>
      <c r="L8" s="1">
        <v>0</v>
      </c>
    </row>
    <row r="10" ht="15">
      <c r="A10" s="2" t="s">
        <v>12</v>
      </c>
    </row>
    <row r="12" ht="14.25">
      <c r="A12" t="s">
        <v>6</v>
      </c>
    </row>
    <row r="14" spans="1:12" ht="14.25">
      <c r="A14" t="s">
        <v>7</v>
      </c>
      <c r="B14" s="1">
        <f>-B8</f>
        <v>25000</v>
      </c>
      <c r="C14" s="1">
        <f>$B14*SUM(D5:$L5)/SUM($D5:$L5)</f>
        <v>25000</v>
      </c>
      <c r="D14" s="1">
        <f>$B14*SUM(E5:$L5)/SUM($D5:$L5)</f>
        <v>24444.444444444445</v>
      </c>
      <c r="E14" s="1">
        <f>$B14*SUM(F5:$L5)/SUM($D5:$L5)</f>
        <v>23333.333333333332</v>
      </c>
      <c r="F14" s="1">
        <f>$B14*SUM(G5:$L5)/SUM($D5:$L5)</f>
        <v>21666.666666666668</v>
      </c>
      <c r="G14" s="1">
        <f>$B14*SUM(H5:$L5)/SUM($D5:$L5)</f>
        <v>19444.444444444445</v>
      </c>
      <c r="H14" s="1">
        <f>$B14*SUM(I5:$L5)/SUM($D5:$L5)</f>
        <v>16666.666666666668</v>
      </c>
      <c r="I14" s="1">
        <f>$B14*SUM(J5:$L5)/SUM($D5:$L5)</f>
        <v>13333.333333333334</v>
      </c>
      <c r="J14" s="1">
        <f>$B14*SUM(K5:$L5)/SUM($D5:$L5)</f>
        <v>9444.444444444445</v>
      </c>
      <c r="K14" s="1">
        <f>$B14*SUM(L5:$L5)/SUM($D5:$L5)</f>
        <v>5000</v>
      </c>
      <c r="L14" s="1">
        <v>0</v>
      </c>
    </row>
    <row r="16" spans="1:12" ht="14.25">
      <c r="A16" t="s">
        <v>8</v>
      </c>
      <c r="B16" s="1">
        <f>-B8</f>
        <v>25000</v>
      </c>
      <c r="C16" s="1">
        <f>$B16*(10-C3)/10</f>
        <v>22500</v>
      </c>
      <c r="D16" s="1">
        <f aca="true" t="shared" si="3" ref="D16:L16">$B16*(10-D3)/10</f>
        <v>20000</v>
      </c>
      <c r="E16" s="1">
        <f t="shared" si="3"/>
        <v>17500</v>
      </c>
      <c r="F16" s="1">
        <f t="shared" si="3"/>
        <v>15000</v>
      </c>
      <c r="G16" s="1">
        <f t="shared" si="3"/>
        <v>12500</v>
      </c>
      <c r="H16" s="1">
        <f t="shared" si="3"/>
        <v>10000</v>
      </c>
      <c r="I16" s="1">
        <f t="shared" si="3"/>
        <v>7500</v>
      </c>
      <c r="J16" s="1">
        <f t="shared" si="3"/>
        <v>5000</v>
      </c>
      <c r="K16" s="1">
        <f t="shared" si="3"/>
        <v>2500</v>
      </c>
      <c r="L16" s="1">
        <f t="shared" si="3"/>
        <v>0</v>
      </c>
    </row>
    <row r="18" ht="14.25">
      <c r="A18" t="s">
        <v>11</v>
      </c>
    </row>
    <row r="20" spans="1:12" ht="14.25">
      <c r="A20" t="s">
        <v>7</v>
      </c>
      <c r="B20" s="1">
        <f>B14+B$8</f>
        <v>0</v>
      </c>
      <c r="C20" s="1">
        <f aca="true" t="shared" si="4" ref="C20:L20">C14+C$8</f>
        <v>-2000</v>
      </c>
      <c r="D20" s="1">
        <f t="shared" si="4"/>
        <v>4444.444444444445</v>
      </c>
      <c r="E20" s="1">
        <f t="shared" si="4"/>
        <v>9333.333333333332</v>
      </c>
      <c r="F20" s="1">
        <f t="shared" si="4"/>
        <v>12666.666666666668</v>
      </c>
      <c r="G20" s="1">
        <f t="shared" si="4"/>
        <v>14444.444444444445</v>
      </c>
      <c r="H20" s="1">
        <f t="shared" si="4"/>
        <v>14666.666666666668</v>
      </c>
      <c r="I20" s="1">
        <f t="shared" si="4"/>
        <v>13333.333333333334</v>
      </c>
      <c r="J20" s="1">
        <f t="shared" si="4"/>
        <v>10444.444444444445</v>
      </c>
      <c r="K20" s="1">
        <f t="shared" si="4"/>
        <v>6000</v>
      </c>
      <c r="L20" s="1">
        <f t="shared" si="4"/>
        <v>0</v>
      </c>
    </row>
    <row r="22" spans="1:12" ht="14.25">
      <c r="A22" t="s">
        <v>8</v>
      </c>
      <c r="B22" s="1">
        <f>B16+B$8</f>
        <v>0</v>
      </c>
      <c r="C22" s="1">
        <f aca="true" t="shared" si="5" ref="C22:L22">C16+C$8</f>
        <v>-4500</v>
      </c>
      <c r="D22" s="1">
        <f t="shared" si="5"/>
        <v>0</v>
      </c>
      <c r="E22" s="1">
        <f t="shared" si="5"/>
        <v>3500</v>
      </c>
      <c r="F22" s="1">
        <f t="shared" si="5"/>
        <v>6000</v>
      </c>
      <c r="G22" s="1">
        <f t="shared" si="5"/>
        <v>7500</v>
      </c>
      <c r="H22" s="1">
        <f t="shared" si="5"/>
        <v>8000</v>
      </c>
      <c r="I22" s="1">
        <f t="shared" si="5"/>
        <v>7500</v>
      </c>
      <c r="J22" s="1">
        <f t="shared" si="5"/>
        <v>6000</v>
      </c>
      <c r="K22" s="1">
        <f t="shared" si="5"/>
        <v>3500</v>
      </c>
      <c r="L22" s="1">
        <f t="shared" si="5"/>
        <v>0</v>
      </c>
    </row>
    <row r="24" ht="14.25">
      <c r="A24" t="s">
        <v>9</v>
      </c>
    </row>
    <row r="26" spans="1:14" ht="14.25">
      <c r="A26" t="s">
        <v>7</v>
      </c>
      <c r="C26" s="1">
        <f>C$4-(C$5+C$6+C20-B20)</f>
        <v>0</v>
      </c>
      <c r="D26" s="1">
        <f aca="true" t="shared" si="6" ref="D26:L26">D$4-(D$5+D$6+D20-C20)</f>
        <v>555.5555555555547</v>
      </c>
      <c r="E26" s="1">
        <f t="shared" si="6"/>
        <v>1111.1111111111131</v>
      </c>
      <c r="F26" s="1">
        <f t="shared" si="6"/>
        <v>1666.6666666666642</v>
      </c>
      <c r="G26" s="1">
        <f t="shared" si="6"/>
        <v>2222.2222222222226</v>
      </c>
      <c r="H26" s="1">
        <f t="shared" si="6"/>
        <v>2777.7777777777774</v>
      </c>
      <c r="I26" s="1">
        <f t="shared" si="6"/>
        <v>3333.333333333332</v>
      </c>
      <c r="J26" s="1">
        <f t="shared" si="6"/>
        <v>3888.8888888888887</v>
      </c>
      <c r="K26" s="1">
        <f t="shared" si="6"/>
        <v>4444.444444444445</v>
      </c>
      <c r="L26" s="1">
        <f t="shared" si="6"/>
        <v>5000</v>
      </c>
      <c r="N26" s="1">
        <f>SUM(C26:L26)</f>
        <v>25000</v>
      </c>
    </row>
    <row r="28" spans="1:14" ht="14.25">
      <c r="A28" t="s">
        <v>8</v>
      </c>
      <c r="C28" s="1">
        <f>C$4-(C$5+C$6+C22-B22)</f>
        <v>2500</v>
      </c>
      <c r="D28" s="1">
        <f aca="true" t="shared" si="7" ref="D28:L28">D$4-(D$5+D$6+D22-C22)</f>
        <v>2500</v>
      </c>
      <c r="E28" s="1">
        <f t="shared" si="7"/>
        <v>2500</v>
      </c>
      <c r="F28" s="1">
        <f t="shared" si="7"/>
        <v>2500</v>
      </c>
      <c r="G28" s="1">
        <f t="shared" si="7"/>
        <v>2500</v>
      </c>
      <c r="H28" s="1">
        <f t="shared" si="7"/>
        <v>2500</v>
      </c>
      <c r="I28" s="1">
        <f t="shared" si="7"/>
        <v>2500</v>
      </c>
      <c r="J28" s="1">
        <f t="shared" si="7"/>
        <v>2500</v>
      </c>
      <c r="K28" s="1">
        <f t="shared" si="7"/>
        <v>2500</v>
      </c>
      <c r="L28" s="1">
        <f t="shared" si="7"/>
        <v>2500</v>
      </c>
      <c r="N28" s="1">
        <f>SUM(C28:L28)</f>
        <v>25000</v>
      </c>
    </row>
    <row r="31" ht="15">
      <c r="A31" s="2" t="s">
        <v>13</v>
      </c>
    </row>
    <row r="33" ht="15">
      <c r="A33" s="2" t="s">
        <v>14</v>
      </c>
    </row>
    <row r="35" spans="1:14" ht="14.25">
      <c r="A35" t="s">
        <v>9</v>
      </c>
      <c r="C35" s="1">
        <f>C28</f>
        <v>2500</v>
      </c>
      <c r="D35" s="1">
        <f>D28-(5000-D5)</f>
        <v>-1500</v>
      </c>
      <c r="E35" s="1">
        <f aca="true" t="shared" si="8" ref="E35:L35">E28</f>
        <v>2500</v>
      </c>
      <c r="F35" s="1">
        <f t="shared" si="8"/>
        <v>2500</v>
      </c>
      <c r="G35" s="1">
        <f t="shared" si="8"/>
        <v>2500</v>
      </c>
      <c r="H35" s="1">
        <f t="shared" si="8"/>
        <v>2500</v>
      </c>
      <c r="I35" s="1">
        <f t="shared" si="8"/>
        <v>2500</v>
      </c>
      <c r="J35" s="1">
        <f t="shared" si="8"/>
        <v>2500</v>
      </c>
      <c r="K35" s="1">
        <f t="shared" si="8"/>
        <v>2500</v>
      </c>
      <c r="L35" s="1">
        <f t="shared" si="8"/>
        <v>2500</v>
      </c>
      <c r="N35" s="1">
        <f>SUM(C35:L35)</f>
        <v>21000</v>
      </c>
    </row>
    <row r="37" ht="15">
      <c r="A37" s="2" t="s">
        <v>15</v>
      </c>
    </row>
    <row r="39" spans="1:14" ht="14.25">
      <c r="A39" t="s">
        <v>2</v>
      </c>
      <c r="C39" s="1">
        <v>10000</v>
      </c>
      <c r="D39" s="1">
        <v>10000</v>
      </c>
      <c r="E39" s="1">
        <v>10000</v>
      </c>
      <c r="F39" s="1">
        <v>10000</v>
      </c>
      <c r="G39" s="1">
        <v>10000</v>
      </c>
      <c r="H39" s="1">
        <v>10000</v>
      </c>
      <c r="I39" s="1">
        <v>10000</v>
      </c>
      <c r="J39" s="1">
        <v>10000</v>
      </c>
      <c r="K39" s="1">
        <v>10000</v>
      </c>
      <c r="L39" s="1">
        <v>10000</v>
      </c>
      <c r="N39" s="1">
        <f>SUM(C39:L39)</f>
        <v>100000</v>
      </c>
    </row>
    <row r="40" spans="1:14" ht="14.25">
      <c r="A40" t="s">
        <v>3</v>
      </c>
      <c r="C40" s="1">
        <v>0</v>
      </c>
      <c r="D40" s="1">
        <v>5000</v>
      </c>
      <c r="E40" s="1">
        <f>E5</f>
        <v>2000</v>
      </c>
      <c r="F40" s="1">
        <f aca="true" t="shared" si="9" ref="F40:L40">F5</f>
        <v>3000</v>
      </c>
      <c r="G40" s="1">
        <f t="shared" si="9"/>
        <v>4000</v>
      </c>
      <c r="H40" s="1">
        <f t="shared" si="9"/>
        <v>5000</v>
      </c>
      <c r="I40" s="1">
        <f t="shared" si="9"/>
        <v>6000</v>
      </c>
      <c r="J40" s="1">
        <f t="shared" si="9"/>
        <v>7000</v>
      </c>
      <c r="K40" s="1">
        <f t="shared" si="9"/>
        <v>8000</v>
      </c>
      <c r="L40" s="1">
        <f t="shared" si="9"/>
        <v>9000</v>
      </c>
      <c r="N40" s="1">
        <f aca="true" t="shared" si="10" ref="N40:N41">SUM(C40:L40)</f>
        <v>49000</v>
      </c>
    </row>
    <row r="41" spans="1:14" ht="14.25">
      <c r="A41" t="s">
        <v>4</v>
      </c>
      <c r="C41" s="1">
        <v>12000</v>
      </c>
      <c r="D41" s="1">
        <v>2000</v>
      </c>
      <c r="E41" s="1">
        <v>2000</v>
      </c>
      <c r="F41" s="1">
        <v>2000</v>
      </c>
      <c r="G41" s="1">
        <v>2000</v>
      </c>
      <c r="H41" s="1">
        <v>2000</v>
      </c>
      <c r="I41" s="1">
        <v>2000</v>
      </c>
      <c r="J41" s="1">
        <v>2000</v>
      </c>
      <c r="K41" s="1">
        <v>2000</v>
      </c>
      <c r="L41" s="1">
        <v>2000</v>
      </c>
      <c r="N41" s="1">
        <f t="shared" si="10"/>
        <v>30000</v>
      </c>
    </row>
    <row r="42" ht="14.25">
      <c r="N42" s="1"/>
    </row>
    <row r="43" spans="1:12" ht="14.25">
      <c r="A43" t="s">
        <v>5</v>
      </c>
      <c r="B43" s="1">
        <f>B8</f>
        <v>-25000</v>
      </c>
      <c r="C43" s="1">
        <f aca="true" t="shared" si="11" ref="C43:L43">C8</f>
        <v>-27000</v>
      </c>
      <c r="D43" s="1">
        <f t="shared" si="11"/>
        <v>-20000</v>
      </c>
      <c r="E43" s="1">
        <f t="shared" si="11"/>
        <v>-14000</v>
      </c>
      <c r="F43" s="1">
        <f t="shared" si="11"/>
        <v>-9000</v>
      </c>
      <c r="G43" s="1">
        <f t="shared" si="11"/>
        <v>-5000</v>
      </c>
      <c r="H43" s="1">
        <f t="shared" si="11"/>
        <v>-2000</v>
      </c>
      <c r="I43" s="1">
        <f t="shared" si="11"/>
        <v>0</v>
      </c>
      <c r="J43" s="1">
        <f t="shared" si="11"/>
        <v>1000</v>
      </c>
      <c r="K43" s="1">
        <f t="shared" si="11"/>
        <v>1000</v>
      </c>
      <c r="L43" s="1">
        <f t="shared" si="11"/>
        <v>0</v>
      </c>
    </row>
    <row r="45" spans="1:12" ht="14.25">
      <c r="A45" t="s">
        <v>6</v>
      </c>
      <c r="B45" s="1">
        <f>B16</f>
        <v>25000</v>
      </c>
      <c r="C45" s="1">
        <f>C16</f>
        <v>22500</v>
      </c>
      <c r="D45" s="1">
        <f>18500*(10-D3)/9</f>
        <v>16444.444444444445</v>
      </c>
      <c r="E45" s="1">
        <f aca="true" t="shared" si="12" ref="E45:L45">18500*(10-E3)/9</f>
        <v>14388.888888888889</v>
      </c>
      <c r="F45" s="1">
        <f t="shared" si="12"/>
        <v>12333.333333333334</v>
      </c>
      <c r="G45" s="1">
        <f t="shared" si="12"/>
        <v>10277.777777777777</v>
      </c>
      <c r="H45" s="1">
        <f t="shared" si="12"/>
        <v>8222.222222222223</v>
      </c>
      <c r="I45" s="1">
        <f t="shared" si="12"/>
        <v>6166.666666666667</v>
      </c>
      <c r="J45" s="1">
        <f t="shared" si="12"/>
        <v>4111.111111111111</v>
      </c>
      <c r="K45" s="1">
        <f t="shared" si="12"/>
        <v>2055.5555555555557</v>
      </c>
      <c r="L45" s="1">
        <f t="shared" si="12"/>
        <v>0</v>
      </c>
    </row>
    <row r="47" spans="1:12" ht="14.25">
      <c r="A47" t="s">
        <v>11</v>
      </c>
      <c r="B47" s="1">
        <f>B45+B43</f>
        <v>0</v>
      </c>
      <c r="C47" s="1">
        <f aca="true" t="shared" si="13" ref="C47:L47">C45+C43</f>
        <v>-4500</v>
      </c>
      <c r="D47" s="1">
        <f t="shared" si="13"/>
        <v>-3555.5555555555547</v>
      </c>
      <c r="E47" s="1">
        <f t="shared" si="13"/>
        <v>388.8888888888887</v>
      </c>
      <c r="F47" s="1">
        <f t="shared" si="13"/>
        <v>3333.333333333334</v>
      </c>
      <c r="G47" s="1">
        <f t="shared" si="13"/>
        <v>5277.777777777777</v>
      </c>
      <c r="H47" s="1">
        <f t="shared" si="13"/>
        <v>6222.222222222223</v>
      </c>
      <c r="I47" s="1">
        <f t="shared" si="13"/>
        <v>6166.666666666667</v>
      </c>
      <c r="J47" s="1">
        <f t="shared" si="13"/>
        <v>5111.111111111111</v>
      </c>
      <c r="K47" s="1">
        <f t="shared" si="13"/>
        <v>3055.5555555555557</v>
      </c>
      <c r="L47" s="1">
        <f t="shared" si="13"/>
        <v>0</v>
      </c>
    </row>
    <row r="49" spans="1:14" ht="14.25">
      <c r="A49" t="s">
        <v>9</v>
      </c>
      <c r="C49" s="1">
        <f>C39-(C40+C41+C47-B47)</f>
        <v>2500</v>
      </c>
      <c r="D49" s="1">
        <f aca="true" t="shared" si="14" ref="D49:L49">D39-(D40+D41+D47-C47)</f>
        <v>2055.5555555555547</v>
      </c>
      <c r="E49" s="1">
        <f t="shared" si="14"/>
        <v>2055.5555555555566</v>
      </c>
      <c r="F49" s="1">
        <f t="shared" si="14"/>
        <v>2055.5555555555547</v>
      </c>
      <c r="G49" s="1">
        <f t="shared" si="14"/>
        <v>2055.5555555555566</v>
      </c>
      <c r="H49" s="1">
        <f t="shared" si="14"/>
        <v>2055.5555555555547</v>
      </c>
      <c r="I49" s="1">
        <f t="shared" si="14"/>
        <v>2055.5555555555547</v>
      </c>
      <c r="J49" s="1">
        <f t="shared" si="14"/>
        <v>2055.5555555555557</v>
      </c>
      <c r="K49" s="1">
        <f t="shared" si="14"/>
        <v>2055.5555555555566</v>
      </c>
      <c r="L49" s="1">
        <f t="shared" si="14"/>
        <v>2055.5555555555557</v>
      </c>
      <c r="N49" s="1">
        <f aca="true" t="shared" si="15" ref="N49">SUM(C49:L49)</f>
        <v>21000</v>
      </c>
    </row>
    <row r="51" spans="1:2" ht="14.25">
      <c r="A51" t="s">
        <v>24</v>
      </c>
      <c r="B51" s="1">
        <v>4000</v>
      </c>
    </row>
    <row r="52" spans="1:2" ht="14.25">
      <c r="A52" t="s">
        <v>27</v>
      </c>
      <c r="B52" s="1">
        <f>C45-B51</f>
        <v>18500</v>
      </c>
    </row>
    <row r="53" spans="1:2" ht="14.25">
      <c r="A53" t="s">
        <v>25</v>
      </c>
      <c r="B53" s="1">
        <f>B52/9</f>
        <v>2055.5555555555557</v>
      </c>
    </row>
    <row r="54" spans="1:2" ht="14.25">
      <c r="A54" t="s">
        <v>26</v>
      </c>
      <c r="B54" s="1">
        <f>B52-B53</f>
        <v>16444.444444444445</v>
      </c>
    </row>
    <row r="56" ht="15">
      <c r="A56" s="3" t="s">
        <v>17</v>
      </c>
    </row>
    <row r="58" spans="1:14" ht="14.25">
      <c r="A58" t="s">
        <v>2</v>
      </c>
      <c r="C58" s="1">
        <v>10000</v>
      </c>
      <c r="D58" s="1">
        <v>10000</v>
      </c>
      <c r="E58" s="1">
        <v>10000</v>
      </c>
      <c r="F58" s="1">
        <v>10000</v>
      </c>
      <c r="G58" s="1">
        <v>10000</v>
      </c>
      <c r="H58" s="1">
        <v>10000</v>
      </c>
      <c r="I58" s="1">
        <v>10000</v>
      </c>
      <c r="J58" s="1">
        <v>10000</v>
      </c>
      <c r="K58" s="1">
        <v>10000</v>
      </c>
      <c r="L58" s="1">
        <v>10000</v>
      </c>
      <c r="N58" s="1">
        <f>SUM(C58:L58)</f>
        <v>100000</v>
      </c>
    </row>
    <row r="59" spans="1:14" ht="14.25">
      <c r="A59" t="s">
        <v>3</v>
      </c>
      <c r="C59" s="1">
        <v>0</v>
      </c>
      <c r="D59" s="1">
        <v>5000</v>
      </c>
      <c r="E59" s="1">
        <v>3000</v>
      </c>
      <c r="F59" s="1">
        <f>E59+1000</f>
        <v>4000</v>
      </c>
      <c r="G59" s="1">
        <f aca="true" t="shared" si="16" ref="G59:L59">F59+1000</f>
        <v>5000</v>
      </c>
      <c r="H59" s="1">
        <f t="shared" si="16"/>
        <v>6000</v>
      </c>
      <c r="I59" s="1">
        <f t="shared" si="16"/>
        <v>7000</v>
      </c>
      <c r="J59" s="1">
        <f t="shared" si="16"/>
        <v>8000</v>
      </c>
      <c r="K59" s="1">
        <f t="shared" si="16"/>
        <v>9000</v>
      </c>
      <c r="L59" s="1">
        <f t="shared" si="16"/>
        <v>10000</v>
      </c>
      <c r="N59" s="1">
        <f aca="true" t="shared" si="17" ref="N59:N60">SUM(C59:L59)</f>
        <v>57000</v>
      </c>
    </row>
    <row r="60" spans="1:14" ht="14.25">
      <c r="A60" t="s">
        <v>4</v>
      </c>
      <c r="C60" s="1">
        <v>12000</v>
      </c>
      <c r="D60" s="1">
        <v>2000</v>
      </c>
      <c r="E60" s="1">
        <v>2000</v>
      </c>
      <c r="F60" s="1">
        <v>2000</v>
      </c>
      <c r="G60" s="1">
        <v>2000</v>
      </c>
      <c r="H60" s="1">
        <v>2000</v>
      </c>
      <c r="I60" s="1">
        <v>2000</v>
      </c>
      <c r="J60" s="1">
        <v>2000</v>
      </c>
      <c r="K60" s="1">
        <v>2000</v>
      </c>
      <c r="L60" s="1">
        <v>2000</v>
      </c>
      <c r="N60" s="1">
        <f t="shared" si="17"/>
        <v>30000</v>
      </c>
    </row>
    <row r="62" spans="1:12" ht="14.25">
      <c r="A62" t="s">
        <v>5</v>
      </c>
      <c r="B62" s="1">
        <f>B8</f>
        <v>-25000</v>
      </c>
      <c r="C62" s="1">
        <f>C8</f>
        <v>-27000</v>
      </c>
      <c r="D62" s="1">
        <f>SUM(E59:$L59)+SUM(E60:$L60)-SUM(E58:$L58)</f>
        <v>-12000</v>
      </c>
      <c r="E62" s="1">
        <f>SUM(F59:$L59)+SUM(F60:$L60)-SUM(F58:$L58)</f>
        <v>-7000</v>
      </c>
      <c r="F62" s="1">
        <f>SUM(G59:$L59)+SUM(G60:$L60)-SUM(G58:$L58)</f>
        <v>-3000</v>
      </c>
      <c r="G62" s="1">
        <f>SUM(H59:$L59)+SUM(H60:$L60)-SUM(H58:$L58)</f>
        <v>0</v>
      </c>
      <c r="H62" s="1">
        <f>SUM(I59:$L59)+SUM(I60:$L60)-SUM(I58:$L58)</f>
        <v>2000</v>
      </c>
      <c r="I62" s="1">
        <f>SUM(J59:$L59)+SUM(J60:$L60)-SUM(J58:$L58)</f>
        <v>3000</v>
      </c>
      <c r="J62" s="1">
        <f>SUM(K59:$L59)+SUM(K60:$L60)-SUM(K58:$L58)</f>
        <v>3000</v>
      </c>
      <c r="K62" s="1">
        <f>SUM(L59:$L59)+SUM(L60:$L60)-SUM(L58:$L58)</f>
        <v>2000</v>
      </c>
      <c r="L62" s="1">
        <v>0</v>
      </c>
    </row>
    <row r="64" ht="15">
      <c r="A64" s="2" t="s">
        <v>16</v>
      </c>
    </row>
    <row r="65" spans="1:12" ht="14.25">
      <c r="A65" t="s">
        <v>6</v>
      </c>
      <c r="B65" s="1">
        <f>B16</f>
        <v>25000</v>
      </c>
      <c r="C65" s="1">
        <f aca="true" t="shared" si="18" ref="C65:L65">C16</f>
        <v>22500</v>
      </c>
      <c r="D65" s="1">
        <f t="shared" si="18"/>
        <v>20000</v>
      </c>
      <c r="E65" s="1">
        <f t="shared" si="18"/>
        <v>17500</v>
      </c>
      <c r="F65" s="1">
        <f t="shared" si="18"/>
        <v>15000</v>
      </c>
      <c r="G65" s="1">
        <f t="shared" si="18"/>
        <v>12500</v>
      </c>
      <c r="H65" s="1">
        <f t="shared" si="18"/>
        <v>10000</v>
      </c>
      <c r="I65" s="1">
        <f t="shared" si="18"/>
        <v>7500</v>
      </c>
      <c r="J65" s="1">
        <f t="shared" si="18"/>
        <v>5000</v>
      </c>
      <c r="K65" s="1">
        <f t="shared" si="18"/>
        <v>2500</v>
      </c>
      <c r="L65" s="1">
        <f t="shared" si="18"/>
        <v>0</v>
      </c>
    </row>
    <row r="67" spans="1:12" ht="14.25">
      <c r="A67" t="s">
        <v>11</v>
      </c>
      <c r="B67" s="1">
        <f>B62+B65</f>
        <v>0</v>
      </c>
      <c r="C67" s="1">
        <f aca="true" t="shared" si="19" ref="C67:L67">C62+C65</f>
        <v>-4500</v>
      </c>
      <c r="D67" s="1">
        <f t="shared" si="19"/>
        <v>8000</v>
      </c>
      <c r="E67" s="1">
        <f t="shared" si="19"/>
        <v>10500</v>
      </c>
      <c r="F67" s="1">
        <f t="shared" si="19"/>
        <v>12000</v>
      </c>
      <c r="G67" s="1">
        <f t="shared" si="19"/>
        <v>12500</v>
      </c>
      <c r="H67" s="1">
        <f t="shared" si="19"/>
        <v>12000</v>
      </c>
      <c r="I67" s="1">
        <f t="shared" si="19"/>
        <v>10500</v>
      </c>
      <c r="J67" s="1">
        <f t="shared" si="19"/>
        <v>8000</v>
      </c>
      <c r="K67" s="1">
        <f t="shared" si="19"/>
        <v>4500</v>
      </c>
      <c r="L67" s="1">
        <f t="shared" si="19"/>
        <v>0</v>
      </c>
    </row>
    <row r="69" spans="1:14" ht="14.25">
      <c r="A69" t="s">
        <v>9</v>
      </c>
      <c r="C69" s="1">
        <f>C58-(C59+C60+C67-B67)</f>
        <v>2500</v>
      </c>
      <c r="D69" s="1">
        <f aca="true" t="shared" si="20" ref="D69:L69">D58-(D59+D60+D67-C67)</f>
        <v>-9500</v>
      </c>
      <c r="E69" s="1">
        <f t="shared" si="20"/>
        <v>2500</v>
      </c>
      <c r="F69" s="1">
        <f t="shared" si="20"/>
        <v>2500</v>
      </c>
      <c r="G69" s="1">
        <f t="shared" si="20"/>
        <v>2500</v>
      </c>
      <c r="H69" s="1">
        <f t="shared" si="20"/>
        <v>2500</v>
      </c>
      <c r="I69" s="1">
        <f t="shared" si="20"/>
        <v>2500</v>
      </c>
      <c r="J69" s="1">
        <f t="shared" si="20"/>
        <v>2500</v>
      </c>
      <c r="K69" s="1">
        <f t="shared" si="20"/>
        <v>2500</v>
      </c>
      <c r="L69" s="1">
        <f t="shared" si="20"/>
        <v>2500</v>
      </c>
      <c r="N69" s="1">
        <f aca="true" t="shared" si="21" ref="N69">SUM(C69:L69)</f>
        <v>13000</v>
      </c>
    </row>
    <row r="71" ht="15">
      <c r="A71" s="2" t="s">
        <v>18</v>
      </c>
    </row>
    <row r="72" spans="1:12" ht="14.25">
      <c r="A72" t="s">
        <v>6</v>
      </c>
      <c r="B72" s="1">
        <f>B65</f>
        <v>25000</v>
      </c>
      <c r="C72" s="1">
        <f>C65</f>
        <v>22500</v>
      </c>
      <c r="D72" s="5">
        <f>$B$85*(10-D3)/9</f>
        <v>9333.333333333334</v>
      </c>
      <c r="E72" s="5">
        <f aca="true" t="shared" si="22" ref="E72:L72">$B$85*(10-E3)/9</f>
        <v>8166.666666666667</v>
      </c>
      <c r="F72" s="5">
        <f t="shared" si="22"/>
        <v>7000</v>
      </c>
      <c r="G72" s="5">
        <f t="shared" si="22"/>
        <v>5833.333333333333</v>
      </c>
      <c r="H72" s="5">
        <f t="shared" si="22"/>
        <v>4666.666666666667</v>
      </c>
      <c r="I72" s="5">
        <f t="shared" si="22"/>
        <v>3500</v>
      </c>
      <c r="J72" s="5">
        <f t="shared" si="22"/>
        <v>2333.3333333333335</v>
      </c>
      <c r="K72" s="5">
        <f t="shared" si="22"/>
        <v>1166.6666666666667</v>
      </c>
      <c r="L72" s="5">
        <f t="shared" si="22"/>
        <v>0</v>
      </c>
    </row>
    <row r="74" spans="1:12" ht="14.25">
      <c r="A74" t="s">
        <v>11</v>
      </c>
      <c r="B74" s="1">
        <f>B72+B62</f>
        <v>0</v>
      </c>
      <c r="C74" s="1">
        <f aca="true" t="shared" si="23" ref="C74:L74">C72+C62</f>
        <v>-4500</v>
      </c>
      <c r="D74" s="1">
        <f t="shared" si="23"/>
        <v>-2666.666666666666</v>
      </c>
      <c r="E74" s="1">
        <f t="shared" si="23"/>
        <v>1166.666666666667</v>
      </c>
      <c r="F74" s="1">
        <f t="shared" si="23"/>
        <v>4000</v>
      </c>
      <c r="G74" s="1">
        <f t="shared" si="23"/>
        <v>5833.333333333333</v>
      </c>
      <c r="H74" s="1">
        <f t="shared" si="23"/>
        <v>6666.666666666667</v>
      </c>
      <c r="I74" s="1">
        <f t="shared" si="23"/>
        <v>6500</v>
      </c>
      <c r="J74" s="1">
        <f t="shared" si="23"/>
        <v>5333.333333333334</v>
      </c>
      <c r="K74" s="1">
        <f t="shared" si="23"/>
        <v>3166.666666666667</v>
      </c>
      <c r="L74" s="1">
        <f t="shared" si="23"/>
        <v>0</v>
      </c>
    </row>
    <row r="76" spans="1:14" ht="14.25">
      <c r="A76" t="s">
        <v>9</v>
      </c>
      <c r="C76" s="1">
        <f>C58-(C59+C60+C74-B74)</f>
        <v>2500</v>
      </c>
      <c r="D76" s="1">
        <f aca="true" t="shared" si="24" ref="D76:L76">D58-(D59+D60+D74-C74)</f>
        <v>1166.666666666666</v>
      </c>
      <c r="E76" s="1">
        <f t="shared" si="24"/>
        <v>1166.6666666666679</v>
      </c>
      <c r="F76" s="1">
        <f t="shared" si="24"/>
        <v>1166.6666666666679</v>
      </c>
      <c r="G76" s="1">
        <f t="shared" si="24"/>
        <v>1166.6666666666679</v>
      </c>
      <c r="H76" s="1">
        <f t="shared" si="24"/>
        <v>1166.6666666666642</v>
      </c>
      <c r="I76" s="1">
        <f t="shared" si="24"/>
        <v>1166.6666666666679</v>
      </c>
      <c r="J76" s="1">
        <f t="shared" si="24"/>
        <v>1166.666666666666</v>
      </c>
      <c r="K76" s="1">
        <f t="shared" si="24"/>
        <v>1166.666666666666</v>
      </c>
      <c r="L76" s="1">
        <f t="shared" si="24"/>
        <v>1166.6666666666679</v>
      </c>
      <c r="N76" s="1">
        <f aca="true" t="shared" si="25" ref="N76">SUM(C76:L76)</f>
        <v>13000.000000000002</v>
      </c>
    </row>
    <row r="78" ht="14.25">
      <c r="A78" t="s">
        <v>19</v>
      </c>
    </row>
    <row r="80" ht="14.25">
      <c r="A80" t="s">
        <v>20</v>
      </c>
    </row>
    <row r="81" spans="1:2" ht="14.25">
      <c r="A81" s="4" t="s">
        <v>21</v>
      </c>
      <c r="B81" s="1">
        <v>4000</v>
      </c>
    </row>
    <row r="82" spans="1:2" ht="14.25">
      <c r="A82" s="4" t="s">
        <v>22</v>
      </c>
      <c r="B82" s="1">
        <f>D62-D8</f>
        <v>8000</v>
      </c>
    </row>
    <row r="83" spans="1:2" ht="14.25">
      <c r="A83" s="4" t="s">
        <v>23</v>
      </c>
      <c r="B83" s="1">
        <f>B81+B82</f>
        <v>12000</v>
      </c>
    </row>
    <row r="85" spans="1:2" ht="14.25">
      <c r="A85" t="s">
        <v>27</v>
      </c>
      <c r="B85" s="1">
        <f>C65-B83</f>
        <v>10500</v>
      </c>
    </row>
    <row r="86" spans="1:2" ht="14.25">
      <c r="A86" t="s">
        <v>25</v>
      </c>
      <c r="B86" s="1">
        <f>B85/9</f>
        <v>1166.6666666666667</v>
      </c>
    </row>
    <row r="87" spans="1:2" ht="14.25">
      <c r="A87" t="s">
        <v>26</v>
      </c>
      <c r="B87" s="1">
        <f>B85-B86</f>
        <v>9333.333333333334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Peter Duran</dc:creator>
  <cp:keywords/>
  <dc:description/>
  <cp:lastModifiedBy>SOA User</cp:lastModifiedBy>
  <dcterms:created xsi:type="dcterms:W3CDTF">2008-07-23T09:26:51Z</dcterms:created>
  <dcterms:modified xsi:type="dcterms:W3CDTF">2011-09-23T20:09:24Z</dcterms:modified>
  <cp:category/>
  <cp:version/>
  <cp:contentType/>
  <cp:contentStatus/>
</cp:coreProperties>
</file>