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M:\Education\Exams\0-Examinations\Exams\2025\S25\CFEFD S25\"/>
    </mc:Choice>
  </mc:AlternateContent>
  <xr:revisionPtr revIDLastSave="0" documentId="13_ncr:1_{921749D1-C92F-49A1-B969-B28F64F190C5}" xr6:coauthVersionLast="47" xr6:coauthVersionMax="47" xr10:uidLastSave="{00000000-0000-0000-0000-000000000000}"/>
  <bookViews>
    <workbookView xWindow="-19320" yWindow="-120" windowWidth="19440" windowHeight="10320" tabRatio="874" xr2:uid="{00000000-000D-0000-FFFF-FFFF00000000}"/>
  </bookViews>
  <sheets>
    <sheet name="Instructions" sheetId="53" r:id="rId1"/>
    <sheet name="2_c-i" sheetId="48" r:id="rId2"/>
    <sheet name="2_c-ii" sheetId="51" r:id="rId3"/>
    <sheet name="2_c-iii" sheetId="50" r:id="rId4"/>
    <sheet name="4_b" sheetId="44" r:id="rId5"/>
    <sheet name="5_a" sheetId="39" r:id="rId6"/>
    <sheet name="5_b" sheetId="40" r:id="rId7"/>
    <sheet name="5_c-i" sheetId="68" r:id="rId8"/>
    <sheet name="6_c" sheetId="52" r:id="rId9"/>
    <sheet name="Case Study Exhibits --&gt;" sheetId="54" r:id="rId10"/>
    <sheet name="BJA Sect 2.7 Exh A" sheetId="55" r:id="rId11"/>
    <sheet name="BJA Sect 2.7 Exh B" sheetId="56" r:id="rId12"/>
    <sheet name="BJA Sect 2.7 Exh C" sheetId="57" r:id="rId13"/>
    <sheet name="BJT Sect 3.5 Exh A" sheetId="58" r:id="rId14"/>
    <sheet name="BJT Sect 3.5 Exh B" sheetId="59" r:id="rId15"/>
    <sheet name="BJT Sect 3.5 Exh C" sheetId="60" r:id="rId16"/>
    <sheet name="Frenz Sect 4.5 Exh B" sheetId="61" r:id="rId17"/>
    <sheet name="Big Ben Sect 5.5 IS" sheetId="62" r:id="rId18"/>
    <sheet name="Big Ben Sect 5.5 BS" sheetId="63" r:id="rId19"/>
    <sheet name="Darwin Sect 6.8 Exh A" sheetId="64" r:id="rId20"/>
    <sheet name="Darwin Sect 6.8 Exh B" sheetId="65" r:id="rId21"/>
    <sheet name="Snappy Sect 7.4" sheetId="66" r:id="rId22"/>
    <sheet name="SEA Sect 8.6" sheetId="67" r:id="rId23"/>
  </sheets>
  <definedNames>
    <definedName name="_xlnm._FilterDatabase" localSheetId="8" hidden="1">'6_c'!$G$8:$J$8</definedName>
    <definedName name="befst">#REF!</definedName>
    <definedName name="CognitiveLevels" localSheetId="8">#REF!</definedName>
    <definedName name="CognitiveLevels">#REF!</definedName>
    <definedName name="d" localSheetId="5">#REF!</definedName>
    <definedName name="d" localSheetId="6">#REF!</definedName>
    <definedName name="d" localSheetId="7">#REF!</definedName>
    <definedName name="d">#REF!</definedName>
    <definedName name="FD_Multipl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OList" localSheetId="8">#REF!</definedName>
    <definedName name="LOList">#REF!</definedName>
    <definedName name="new">#REF!</definedName>
    <definedName name="Q_sources">#REF!</definedName>
    <definedName name="rd" localSheetId="5">#REF!</definedName>
    <definedName name="rd" localSheetId="6">#REF!</definedName>
    <definedName name="rd" localSheetId="7">#REF!</definedName>
    <definedName name="rd">#REF!</definedName>
    <definedName name="re" localSheetId="5">#REF!</definedName>
    <definedName name="re" localSheetId="6">#REF!</definedName>
    <definedName name="re" localSheetId="7">#REF!</definedName>
    <definedName name="re">#REF!</definedName>
    <definedName name="Start_Year">#REF!</definedName>
    <definedName name="SyllabusListing" localSheetId="8">#REF!</definedName>
    <definedName name="SyllabusListing">#REF!</definedName>
    <definedName name="tc" localSheetId="5">#REF!</definedName>
    <definedName name="tc" localSheetId="6">#REF!</definedName>
    <definedName name="tc" localSheetId="7">#REF!</definedName>
    <definedName name="tc">#REF!</definedName>
    <definedName name="wacc" localSheetId="5">#REF!</definedName>
    <definedName name="wacc" localSheetId="6">#REF!</definedName>
    <definedName name="wacc" localSheetId="7">#REF!</definedName>
    <definedName name="wacc">#REF!</definedName>
    <definedName name="Year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52" l="1"/>
  <c r="C10" i="52" s="1"/>
  <c r="C11" i="52" s="1"/>
  <c r="C12" i="52" s="1"/>
  <c r="C13" i="52" s="1"/>
  <c r="C14" i="52" s="1"/>
  <c r="C15" i="52" s="1"/>
  <c r="C16" i="52" s="1"/>
  <c r="C17" i="52" s="1"/>
  <c r="C18" i="52" s="1"/>
  <c r="C19" i="52" s="1"/>
  <c r="C20" i="52" s="1"/>
  <c r="C21" i="52" s="1"/>
  <c r="C22" i="52" s="1"/>
  <c r="C23" i="52" s="1"/>
  <c r="C24" i="52" s="1"/>
  <c r="C25" i="52" s="1"/>
  <c r="C26" i="52" s="1"/>
  <c r="C27" i="52" s="1"/>
  <c r="C28" i="52" s="1"/>
  <c r="C29" i="52" s="1"/>
  <c r="C30" i="52" s="1"/>
  <c r="C31" i="52" s="1"/>
  <c r="C32" i="52" s="1"/>
  <c r="C33" i="52" s="1"/>
  <c r="C34" i="52" s="1"/>
  <c r="C35" i="52" s="1"/>
  <c r="C36" i="52" s="1"/>
  <c r="C37" i="52" s="1"/>
  <c r="C38" i="52" s="1"/>
  <c r="C39" i="52" s="1"/>
  <c r="C40" i="52" s="1"/>
  <c r="C41" i="52" s="1"/>
  <c r="C42" i="52" s="1"/>
  <c r="C43" i="52" s="1"/>
  <c r="C44" i="52" s="1"/>
  <c r="C45" i="52" s="1"/>
  <c r="C46" i="52" s="1"/>
  <c r="C47" i="52" s="1"/>
  <c r="C48" i="52" s="1"/>
  <c r="C49" i="52" s="1"/>
  <c r="C50" i="52" s="1"/>
  <c r="C51" i="52" s="1"/>
  <c r="C52" i="52" s="1"/>
  <c r="C53" i="52" s="1"/>
  <c r="C54" i="52" s="1"/>
  <c r="C55" i="52" s="1"/>
  <c r="C56" i="52" s="1"/>
  <c r="C57" i="52" s="1"/>
  <c r="C58" i="52" s="1"/>
  <c r="C59" i="52" s="1"/>
  <c r="C60" i="52" s="1"/>
  <c r="C61" i="52" s="1"/>
  <c r="C62" i="52" s="1"/>
  <c r="C63" i="52" s="1"/>
  <c r="C64" i="52" s="1"/>
  <c r="C65" i="52" s="1"/>
  <c r="C66" i="52" s="1"/>
  <c r="C67" i="52" s="1"/>
  <c r="C68" i="52" s="1"/>
  <c r="C69" i="52" s="1"/>
  <c r="C70" i="52" s="1"/>
  <c r="C71" i="52" s="1"/>
  <c r="C72" i="52" s="1"/>
  <c r="C73" i="52" s="1"/>
  <c r="C74" i="52" s="1"/>
  <c r="C75" i="52" s="1"/>
  <c r="C76" i="52" s="1"/>
  <c r="C77" i="52" s="1"/>
  <c r="C78" i="52" s="1"/>
  <c r="C79" i="52" s="1"/>
  <c r="C80" i="52" s="1"/>
  <c r="C81" i="52" s="1"/>
  <c r="C82" i="52" s="1"/>
  <c r="C83" i="52" s="1"/>
  <c r="C84" i="52" s="1"/>
  <c r="C85" i="52" s="1"/>
  <c r="C86" i="52" s="1"/>
  <c r="C87" i="52" s="1"/>
  <c r="C88" i="52" s="1"/>
  <c r="C89" i="52" s="1"/>
  <c r="C90" i="52" s="1"/>
  <c r="C91" i="52" s="1"/>
  <c r="C92" i="52" s="1"/>
  <c r="C93" i="52" s="1"/>
  <c r="C94" i="52" s="1"/>
  <c r="C95" i="52" s="1"/>
  <c r="C96" i="52" s="1"/>
  <c r="C97" i="52" s="1"/>
  <c r="C98" i="52" s="1"/>
  <c r="C99" i="52" s="1"/>
  <c r="C100" i="52" s="1"/>
  <c r="C101" i="52" s="1"/>
  <c r="C102" i="52" s="1"/>
  <c r="C103" i="52" s="1"/>
  <c r="C104" i="52" s="1"/>
  <c r="C105" i="52" s="1"/>
  <c r="C106" i="52" s="1"/>
  <c r="C107" i="52" s="1"/>
  <c r="C108" i="52" s="1"/>
  <c r="C109" i="52" s="1"/>
  <c r="C110" i="52" s="1"/>
  <c r="C111" i="52" s="1"/>
  <c r="C112" i="52" s="1"/>
  <c r="C113" i="52" s="1"/>
  <c r="C114" i="52" s="1"/>
  <c r="C115" i="52" s="1"/>
  <c r="C116" i="52" s="1"/>
  <c r="C117" i="52" s="1"/>
  <c r="C118" i="52" s="1"/>
  <c r="C119" i="52" s="1"/>
  <c r="C120" i="52" s="1"/>
  <c r="C121" i="52" s="1"/>
  <c r="C122" i="52" s="1"/>
  <c r="C123" i="52" s="1"/>
  <c r="C124" i="52" s="1"/>
  <c r="C125" i="52" s="1"/>
  <c r="C126" i="52" s="1"/>
  <c r="C127" i="52" s="1"/>
  <c r="C128" i="52" s="1"/>
  <c r="C129" i="52" s="1"/>
  <c r="C130" i="52" s="1"/>
  <c r="C131" i="52" s="1"/>
  <c r="C132" i="52" s="1"/>
  <c r="C133" i="52" s="1"/>
  <c r="C134" i="52" s="1"/>
  <c r="C135" i="52" s="1"/>
  <c r="C136" i="52" s="1"/>
  <c r="C137" i="52" s="1"/>
  <c r="C138" i="52" s="1"/>
  <c r="C139" i="52" s="1"/>
  <c r="C140" i="52" s="1"/>
  <c r="C141" i="52" s="1"/>
  <c r="C142" i="52" s="1"/>
  <c r="C143" i="52" s="1"/>
  <c r="C144" i="52" s="1"/>
  <c r="C145" i="52" s="1"/>
  <c r="C146" i="52" s="1"/>
  <c r="C147" i="52" s="1"/>
  <c r="C148" i="52" s="1"/>
  <c r="C149" i="52" s="1"/>
  <c r="C150" i="52" s="1"/>
  <c r="C151" i="52" s="1"/>
  <c r="C152" i="52" s="1"/>
  <c r="C153" i="52" s="1"/>
  <c r="C154" i="52" s="1"/>
  <c r="C155" i="52" s="1"/>
  <c r="C156" i="52" s="1"/>
  <c r="C157" i="52" s="1"/>
  <c r="C158" i="52" s="1"/>
  <c r="C159" i="52" s="1"/>
  <c r="C160" i="52" s="1"/>
  <c r="C161" i="52" s="1"/>
  <c r="C162" i="52" s="1"/>
  <c r="C163" i="52" s="1"/>
  <c r="C164" i="52" s="1"/>
  <c r="C165" i="52" s="1"/>
  <c r="C166" i="52" s="1"/>
  <c r="C167" i="52" s="1"/>
  <c r="C168" i="52" s="1"/>
  <c r="C169" i="52" s="1"/>
  <c r="C170" i="52" s="1"/>
  <c r="C171" i="52" s="1"/>
  <c r="C172" i="52" s="1"/>
  <c r="C173" i="52" s="1"/>
  <c r="C174" i="52" s="1"/>
  <c r="C175" i="52" s="1"/>
  <c r="C176" i="52" s="1"/>
  <c r="C177" i="52" s="1"/>
  <c r="C178" i="52" s="1"/>
  <c r="C179" i="52" s="1"/>
  <c r="C180" i="52" s="1"/>
  <c r="C181" i="52" s="1"/>
  <c r="C182" i="52" s="1"/>
  <c r="C183" i="52" s="1"/>
  <c r="C184" i="52" s="1"/>
  <c r="C185" i="52" s="1"/>
  <c r="C186" i="52" s="1"/>
  <c r="C187" i="52" s="1"/>
  <c r="C188" i="52" s="1"/>
  <c r="C189" i="52" s="1"/>
  <c r="C190" i="52" s="1"/>
  <c r="C191" i="52" s="1"/>
  <c r="C192" i="52" s="1"/>
  <c r="C193" i="52" s="1"/>
  <c r="C194" i="52" s="1"/>
  <c r="C195" i="52" s="1"/>
  <c r="C196" i="52" s="1"/>
  <c r="C197" i="52" s="1"/>
  <c r="C198" i="52" s="1"/>
  <c r="C199" i="52" s="1"/>
  <c r="C200" i="52" s="1"/>
  <c r="C201" i="52" s="1"/>
  <c r="C202" i="52" s="1"/>
  <c r="C203" i="52" s="1"/>
  <c r="C204" i="52" s="1"/>
  <c r="C205" i="52" s="1"/>
  <c r="C206" i="52" s="1"/>
  <c r="C207" i="52" s="1"/>
  <c r="C208" i="52" s="1"/>
  <c r="C209" i="52" s="1"/>
  <c r="C210" i="52" s="1"/>
  <c r="C211" i="52" s="1"/>
  <c r="C212" i="52" s="1"/>
  <c r="C213" i="52" s="1"/>
  <c r="C214" i="52" s="1"/>
  <c r="C215" i="52" s="1"/>
  <c r="C216" i="52" s="1"/>
  <c r="C217" i="52" s="1"/>
  <c r="C218" i="52" s="1"/>
  <c r="C219" i="52" s="1"/>
  <c r="C220" i="52" s="1"/>
  <c r="C221" i="52" s="1"/>
  <c r="C222" i="52" s="1"/>
  <c r="C223" i="52" s="1"/>
  <c r="C224" i="52" s="1"/>
  <c r="C225" i="52" s="1"/>
  <c r="C226" i="52" s="1"/>
  <c r="C227" i="52" s="1"/>
  <c r="C228" i="52" s="1"/>
  <c r="C229" i="52" s="1"/>
  <c r="C230" i="52" s="1"/>
  <c r="C231" i="52" s="1"/>
  <c r="C232" i="52" s="1"/>
  <c r="C233" i="52" s="1"/>
  <c r="C234" i="52" s="1"/>
  <c r="C235" i="52" s="1"/>
  <c r="C236" i="52" s="1"/>
  <c r="C237" i="52" s="1"/>
  <c r="C238" i="52" s="1"/>
  <c r="C239" i="52" s="1"/>
  <c r="C240" i="52" s="1"/>
  <c r="C241" i="52" s="1"/>
  <c r="C242" i="52" s="1"/>
  <c r="C243" i="52" s="1"/>
  <c r="C244" i="52" s="1"/>
  <c r="C245" i="52" s="1"/>
  <c r="C246" i="52" s="1"/>
  <c r="C247" i="52" s="1"/>
  <c r="C248" i="52" s="1"/>
  <c r="C249" i="52" s="1"/>
  <c r="C250" i="52" s="1"/>
  <c r="C251" i="52" s="1"/>
  <c r="C252" i="52" s="1"/>
  <c r="C253" i="52" s="1"/>
  <c r="C254" i="52" s="1"/>
  <c r="C255" i="52" s="1"/>
  <c r="C256" i="52" s="1"/>
  <c r="C257" i="52" s="1"/>
  <c r="C258" i="52" s="1"/>
  <c r="C8" i="52"/>
  <c r="C14" i="68"/>
  <c r="D14" i="68"/>
  <c r="E14" i="68"/>
  <c r="D13" i="68"/>
  <c r="E13" i="68"/>
  <c r="C13" i="68"/>
  <c r="H21" i="48"/>
  <c r="H22" i="48"/>
  <c r="H23" i="48"/>
  <c r="H24" i="48"/>
  <c r="H20" i="48"/>
  <c r="G21" i="51"/>
  <c r="G22" i="51"/>
  <c r="G23" i="51"/>
  <c r="G24" i="51"/>
  <c r="G20" i="51"/>
  <c r="G21" i="48"/>
  <c r="G22" i="48"/>
  <c r="G23" i="48"/>
  <c r="G20" i="48"/>
  <c r="B51" i="61"/>
  <c r="H46" i="61"/>
  <c r="G46" i="61"/>
  <c r="F46" i="61"/>
  <c r="E46" i="61"/>
  <c r="D46" i="61"/>
  <c r="C46" i="61"/>
  <c r="H20" i="61"/>
  <c r="G20" i="61"/>
  <c r="F20" i="61"/>
  <c r="E20" i="61"/>
  <c r="D20" i="61"/>
  <c r="C20" i="61"/>
  <c r="G257" i="52" l="1"/>
  <c r="G256" i="52"/>
  <c r="G255" i="52"/>
  <c r="G254" i="52"/>
  <c r="G253" i="52"/>
  <c r="G252" i="52"/>
  <c r="G251" i="52"/>
  <c r="G250" i="52"/>
  <c r="G249" i="52"/>
  <c r="G248" i="52"/>
  <c r="G247" i="52"/>
  <c r="G246" i="52"/>
  <c r="G245" i="52"/>
  <c r="G244" i="52"/>
  <c r="G243" i="52"/>
  <c r="G242" i="52"/>
  <c r="G241" i="52"/>
  <c r="G240" i="52"/>
  <c r="G239" i="52"/>
  <c r="G238" i="52"/>
  <c r="G237" i="52"/>
  <c r="G236" i="52"/>
  <c r="G235" i="52"/>
  <c r="G234" i="52"/>
  <c r="G233" i="52"/>
  <c r="G232" i="52"/>
  <c r="G231" i="52"/>
  <c r="G230" i="52"/>
  <c r="G229" i="52"/>
  <c r="G228" i="52"/>
  <c r="G227" i="52"/>
  <c r="G226" i="52"/>
  <c r="G225" i="52"/>
  <c r="G224" i="52"/>
  <c r="G223" i="52"/>
  <c r="G222" i="52"/>
  <c r="G221" i="52"/>
  <c r="G220" i="52"/>
  <c r="G219" i="52"/>
  <c r="G218" i="52"/>
  <c r="G217" i="52"/>
  <c r="G216" i="52"/>
  <c r="G215" i="52"/>
  <c r="G214" i="52"/>
  <c r="G213" i="52"/>
  <c r="G212" i="52"/>
  <c r="G211" i="52"/>
  <c r="G210" i="52"/>
  <c r="G209" i="52"/>
  <c r="G208" i="52"/>
  <c r="G207" i="52"/>
  <c r="G206" i="52"/>
  <c r="G205" i="52"/>
  <c r="G204" i="52"/>
  <c r="G203" i="52"/>
  <c r="G202" i="52"/>
  <c r="G201" i="52"/>
  <c r="G200" i="52"/>
  <c r="G199" i="52"/>
  <c r="G198" i="52"/>
  <c r="G197" i="52"/>
  <c r="G196" i="52"/>
  <c r="G195" i="52"/>
  <c r="G194" i="52"/>
  <c r="G193" i="52"/>
  <c r="G192" i="52"/>
  <c r="G191" i="52"/>
  <c r="G190" i="52"/>
  <c r="G189" i="52"/>
  <c r="G188" i="52"/>
  <c r="G187" i="52"/>
  <c r="G186" i="52"/>
  <c r="G185" i="52"/>
  <c r="G184" i="52"/>
  <c r="G183" i="52"/>
  <c r="G182" i="52"/>
  <c r="G181" i="52"/>
  <c r="G180" i="52"/>
  <c r="G179" i="52"/>
  <c r="G178" i="52"/>
  <c r="G177" i="52"/>
  <c r="G176" i="52"/>
  <c r="G175" i="52"/>
  <c r="G174" i="52"/>
  <c r="G173" i="52"/>
  <c r="G172" i="52"/>
  <c r="G171" i="52"/>
  <c r="G170" i="52"/>
  <c r="G169" i="52"/>
  <c r="G168" i="52"/>
  <c r="G167" i="52"/>
  <c r="G166" i="52"/>
  <c r="G165" i="52"/>
  <c r="G164" i="52"/>
  <c r="G163" i="52"/>
  <c r="G162" i="52"/>
  <c r="G161" i="52"/>
  <c r="G160" i="52"/>
  <c r="G159" i="52"/>
  <c r="G158" i="52"/>
  <c r="G157" i="52"/>
  <c r="G156" i="52"/>
  <c r="G155" i="52"/>
  <c r="G154" i="52"/>
  <c r="G153" i="52"/>
  <c r="G152" i="52"/>
  <c r="G151" i="52"/>
  <c r="G150" i="52"/>
  <c r="G149" i="52"/>
  <c r="G148" i="52"/>
  <c r="G147" i="52"/>
  <c r="G146" i="52"/>
  <c r="G145" i="52"/>
  <c r="G144" i="52"/>
  <c r="G143" i="52"/>
  <c r="G142" i="52"/>
  <c r="G141" i="52"/>
  <c r="G140" i="52"/>
  <c r="G139" i="52"/>
  <c r="G138" i="52"/>
  <c r="G137" i="52"/>
  <c r="G136" i="52"/>
  <c r="G135" i="52"/>
  <c r="G134" i="52"/>
  <c r="G133" i="52"/>
  <c r="G132" i="52"/>
  <c r="G131" i="52"/>
  <c r="G130" i="52"/>
  <c r="G129" i="52"/>
  <c r="G128" i="52"/>
  <c r="G127" i="52"/>
  <c r="G126" i="52"/>
  <c r="G125" i="52"/>
  <c r="G124" i="52"/>
  <c r="G123" i="52"/>
  <c r="G122" i="52"/>
  <c r="G121" i="52"/>
  <c r="G120" i="52"/>
  <c r="G119" i="52"/>
  <c r="G118" i="52"/>
  <c r="G117" i="52"/>
  <c r="G116" i="52"/>
  <c r="G115" i="52"/>
  <c r="G114" i="52"/>
  <c r="G113" i="52"/>
  <c r="G112" i="52"/>
  <c r="G111" i="52"/>
  <c r="G110" i="52"/>
  <c r="G109" i="52"/>
  <c r="G108" i="52"/>
  <c r="G107" i="52"/>
  <c r="G106" i="52"/>
  <c r="G105" i="52"/>
  <c r="G104" i="52"/>
  <c r="G103" i="52"/>
  <c r="G102" i="52"/>
  <c r="G101" i="52"/>
  <c r="G100" i="52"/>
  <c r="G99" i="52"/>
  <c r="G98" i="52"/>
  <c r="G97" i="52"/>
  <c r="G96" i="52"/>
  <c r="G95" i="52"/>
  <c r="G94" i="52"/>
  <c r="G93" i="52"/>
  <c r="G92" i="52"/>
  <c r="G91" i="52"/>
  <c r="G90" i="52"/>
  <c r="G89" i="52"/>
  <c r="G88" i="52"/>
  <c r="G87" i="52"/>
  <c r="G86" i="52"/>
  <c r="G85" i="52"/>
  <c r="G84" i="52"/>
  <c r="G83" i="52"/>
  <c r="G82" i="52"/>
  <c r="G81" i="52"/>
  <c r="G80" i="52"/>
  <c r="G79" i="52"/>
  <c r="G78" i="52"/>
  <c r="G77" i="52"/>
  <c r="G76" i="52"/>
  <c r="G75" i="52"/>
  <c r="G74" i="52"/>
  <c r="G73" i="52"/>
  <c r="G72" i="52"/>
  <c r="G71" i="52"/>
  <c r="G70" i="52"/>
  <c r="G69" i="52"/>
  <c r="G68" i="52"/>
  <c r="G67" i="52"/>
  <c r="G66" i="52"/>
  <c r="G65" i="52"/>
  <c r="G64" i="52"/>
  <c r="G63" i="52"/>
  <c r="G62" i="52"/>
  <c r="G61" i="52"/>
  <c r="G60" i="52"/>
  <c r="G59" i="52"/>
  <c r="G58" i="52"/>
  <c r="G57" i="52"/>
  <c r="G56" i="52"/>
  <c r="G55" i="52"/>
  <c r="G54" i="52"/>
  <c r="G53" i="52"/>
  <c r="G52" i="52"/>
  <c r="G51" i="52"/>
  <c r="G50" i="52"/>
  <c r="G49" i="52"/>
  <c r="G48" i="52"/>
  <c r="G47" i="52"/>
  <c r="G46" i="52"/>
  <c r="G45" i="52"/>
  <c r="G44" i="52"/>
  <c r="G43" i="52"/>
  <c r="G42" i="52"/>
  <c r="G41" i="52"/>
  <c r="G40" i="52"/>
  <c r="G39" i="52"/>
  <c r="G38" i="52"/>
  <c r="G37" i="52"/>
  <c r="G36" i="52"/>
  <c r="G35" i="52"/>
  <c r="G34" i="52"/>
  <c r="G33" i="52"/>
  <c r="G32" i="52"/>
  <c r="G31" i="52"/>
  <c r="G30" i="52"/>
  <c r="G29" i="52"/>
  <c r="G28" i="52"/>
  <c r="G27" i="52"/>
  <c r="G26" i="52"/>
  <c r="G25" i="52"/>
  <c r="G24" i="52"/>
  <c r="G23" i="52"/>
  <c r="G22" i="52"/>
  <c r="G21" i="52"/>
  <c r="G20" i="52"/>
  <c r="G19" i="52"/>
  <c r="G18" i="52"/>
  <c r="G17" i="52"/>
  <c r="G16" i="52"/>
  <c r="G15" i="52"/>
  <c r="G14" i="52"/>
  <c r="G13" i="52"/>
  <c r="G12" i="52"/>
  <c r="G11" i="52"/>
  <c r="G10" i="52"/>
  <c r="G9" i="52"/>
  <c r="G8" i="52"/>
  <c r="D7" i="50" l="1"/>
  <c r="D8" i="50"/>
  <c r="D9" i="50"/>
  <c r="D6" i="50"/>
  <c r="D21" i="51"/>
  <c r="D22" i="51"/>
  <c r="D23" i="51"/>
  <c r="D20" i="51"/>
  <c r="C21" i="51"/>
  <c r="F21" i="51" s="1"/>
  <c r="C22" i="51"/>
  <c r="F22" i="51" s="1"/>
  <c r="C23" i="51"/>
  <c r="F23" i="51" s="1"/>
  <c r="C20" i="51"/>
  <c r="F20" i="51" s="1"/>
  <c r="F12" i="51"/>
  <c r="F12" i="48"/>
  <c r="C9" i="50" l="1"/>
  <c r="E9" i="50" s="1"/>
  <c r="C8" i="50"/>
  <c r="E8" i="50" s="1"/>
  <c r="C6" i="50"/>
  <c r="E6" i="50" s="1"/>
  <c r="C7" i="50"/>
  <c r="E7" i="50" s="1"/>
  <c r="I9" i="52"/>
  <c r="I10" i="52"/>
  <c r="I11" i="52"/>
  <c r="I12" i="52" s="1"/>
  <c r="I13" i="52" s="1"/>
  <c r="I14" i="52" s="1"/>
  <c r="I15" i="52" s="1"/>
  <c r="I16" i="52" s="1"/>
  <c r="I17" i="52" s="1"/>
  <c r="I18" i="52" s="1"/>
  <c r="I19" i="52" s="1"/>
  <c r="I20" i="52" s="1"/>
  <c r="I21" i="52" s="1"/>
  <c r="I22" i="52" s="1"/>
  <c r="I23" i="52" s="1"/>
  <c r="I24" i="52" s="1"/>
  <c r="I25" i="52" s="1"/>
  <c r="I26" i="52" s="1"/>
  <c r="I27" i="52" s="1"/>
  <c r="I28" i="52" s="1"/>
  <c r="I29" i="52" s="1"/>
  <c r="I30" i="52" s="1"/>
  <c r="I31" i="52" s="1"/>
  <c r="I32" i="52" s="1"/>
  <c r="I33" i="52" s="1"/>
  <c r="I34" i="52" s="1"/>
  <c r="I35" i="52" s="1"/>
  <c r="I36" i="52" s="1"/>
  <c r="I37" i="52" s="1"/>
  <c r="I38" i="52" s="1"/>
  <c r="I39" i="52" s="1"/>
  <c r="I40" i="52" s="1"/>
  <c r="I41" i="52" s="1"/>
  <c r="I42" i="52" s="1"/>
  <c r="I43" i="52" s="1"/>
  <c r="I44" i="52" s="1"/>
  <c r="I45" i="52" s="1"/>
  <c r="I46" i="52" s="1"/>
  <c r="I47" i="52" s="1"/>
  <c r="I48" i="52" s="1"/>
  <c r="I49" i="52" s="1"/>
  <c r="I50" i="52" s="1"/>
  <c r="I51" i="52" s="1"/>
  <c r="I52" i="52" s="1"/>
  <c r="I53" i="52" s="1"/>
  <c r="I54" i="52" s="1"/>
  <c r="I55" i="52" s="1"/>
  <c r="I56" i="52" s="1"/>
  <c r="I57" i="52" s="1"/>
  <c r="I58" i="52" s="1"/>
  <c r="I59" i="52" s="1"/>
  <c r="I60" i="52" s="1"/>
  <c r="I61" i="52" s="1"/>
  <c r="I62" i="52" s="1"/>
  <c r="I63" i="52" s="1"/>
  <c r="I64" i="52" s="1"/>
  <c r="I65" i="52" s="1"/>
  <c r="I66" i="52" s="1"/>
  <c r="I67" i="52" s="1"/>
  <c r="I68" i="52" s="1"/>
  <c r="I69" i="52" s="1"/>
  <c r="I70" i="52" s="1"/>
  <c r="I71" i="52" s="1"/>
  <c r="I72" i="52" s="1"/>
  <c r="I73" i="52" s="1"/>
  <c r="I74" i="52" s="1"/>
  <c r="I75" i="52" s="1"/>
  <c r="I76" i="52" s="1"/>
  <c r="I77" i="52" s="1"/>
  <c r="I78" i="52" s="1"/>
  <c r="I79" i="52" s="1"/>
  <c r="I80" i="52" s="1"/>
  <c r="I81" i="52" s="1"/>
  <c r="I82" i="52" s="1"/>
  <c r="I83" i="52" s="1"/>
  <c r="I84" i="52" s="1"/>
  <c r="I85" i="52" s="1"/>
  <c r="I86" i="52" s="1"/>
  <c r="I87" i="52" s="1"/>
  <c r="I88" i="52" s="1"/>
  <c r="I89" i="52" s="1"/>
  <c r="I90" i="52" s="1"/>
  <c r="I91" i="52" s="1"/>
  <c r="I92" i="52" s="1"/>
  <c r="I93" i="52" s="1"/>
  <c r="I94" i="52" s="1"/>
  <c r="I95" i="52" s="1"/>
  <c r="I96" i="52" s="1"/>
  <c r="I97" i="52" s="1"/>
  <c r="I98" i="52" s="1"/>
  <c r="I99" i="52" s="1"/>
  <c r="I100" i="52" s="1"/>
  <c r="I101" i="52" s="1"/>
  <c r="I102" i="52" s="1"/>
  <c r="I103" i="52" s="1"/>
  <c r="I104" i="52" s="1"/>
  <c r="I105" i="52" s="1"/>
  <c r="I106" i="52" s="1"/>
  <c r="I107" i="52" s="1"/>
  <c r="I108" i="52" s="1"/>
  <c r="I109" i="52" s="1"/>
  <c r="I110" i="52" s="1"/>
  <c r="I111" i="52" s="1"/>
  <c r="I112" i="52" s="1"/>
  <c r="I113" i="52" s="1"/>
  <c r="I114" i="52" s="1"/>
  <c r="I115" i="52" s="1"/>
  <c r="I116" i="52" s="1"/>
  <c r="I117" i="52" s="1"/>
  <c r="I118" i="52" s="1"/>
  <c r="I119" i="52" s="1"/>
  <c r="I120" i="52" s="1"/>
  <c r="I121" i="52" s="1"/>
  <c r="I122" i="52" s="1"/>
  <c r="I123" i="52" s="1"/>
  <c r="I124" i="52" s="1"/>
  <c r="I125" i="52" s="1"/>
  <c r="I126" i="52" s="1"/>
  <c r="I127" i="52" s="1"/>
  <c r="I128" i="52" s="1"/>
  <c r="I129" i="52" s="1"/>
  <c r="I130" i="52" s="1"/>
  <c r="I131" i="52" s="1"/>
  <c r="I132" i="52" s="1"/>
  <c r="I133" i="52" s="1"/>
  <c r="I134" i="52" s="1"/>
  <c r="I135" i="52" s="1"/>
  <c r="I136" i="52" s="1"/>
  <c r="I137" i="52" s="1"/>
  <c r="I138" i="52" s="1"/>
  <c r="I139" i="52" s="1"/>
  <c r="I140" i="52" s="1"/>
  <c r="I141" i="52" s="1"/>
  <c r="I142" i="52" s="1"/>
  <c r="I143" i="52" s="1"/>
  <c r="I144" i="52" s="1"/>
  <c r="I145" i="52" s="1"/>
  <c r="I146" i="52" s="1"/>
  <c r="I147" i="52" s="1"/>
  <c r="I148" i="52" s="1"/>
  <c r="I149" i="52" s="1"/>
  <c r="I150" i="52" s="1"/>
  <c r="I151" i="52" s="1"/>
  <c r="I152" i="52" s="1"/>
  <c r="I153" i="52" s="1"/>
  <c r="I154" i="52" s="1"/>
  <c r="I155" i="52" s="1"/>
  <c r="I156" i="52" s="1"/>
  <c r="I157" i="52" s="1"/>
  <c r="I158" i="52" s="1"/>
  <c r="I159" i="52" s="1"/>
  <c r="I160" i="52" s="1"/>
  <c r="I161" i="52" s="1"/>
  <c r="I162" i="52" s="1"/>
  <c r="I163" i="52" s="1"/>
  <c r="I164" i="52" s="1"/>
  <c r="I165" i="52" s="1"/>
  <c r="I166" i="52" s="1"/>
  <c r="I167" i="52" s="1"/>
  <c r="I168" i="52" s="1"/>
  <c r="I169" i="52" s="1"/>
  <c r="I170" i="52" s="1"/>
  <c r="I171" i="52" s="1"/>
  <c r="I172" i="52" s="1"/>
  <c r="I173" i="52" s="1"/>
  <c r="I174" i="52" s="1"/>
  <c r="I175" i="52" s="1"/>
  <c r="I176" i="52" s="1"/>
  <c r="I177" i="52" s="1"/>
  <c r="I178" i="52" s="1"/>
  <c r="I179" i="52" s="1"/>
  <c r="I180" i="52" s="1"/>
  <c r="I181" i="52" s="1"/>
  <c r="I182" i="52" s="1"/>
  <c r="I183" i="52" s="1"/>
  <c r="I184" i="52" s="1"/>
  <c r="I185" i="52" s="1"/>
  <c r="I186" i="52" s="1"/>
  <c r="I187" i="52" s="1"/>
  <c r="I188" i="52" s="1"/>
  <c r="I189" i="52" s="1"/>
  <c r="I190" i="52" s="1"/>
  <c r="I191" i="52" s="1"/>
  <c r="I192" i="52" s="1"/>
  <c r="I193" i="52" s="1"/>
  <c r="I194" i="52" s="1"/>
  <c r="I195" i="52" s="1"/>
  <c r="I196" i="52" s="1"/>
  <c r="I197" i="52" s="1"/>
  <c r="I198" i="52" s="1"/>
  <c r="I199" i="52" s="1"/>
  <c r="I200" i="52" s="1"/>
  <c r="I201" i="52" s="1"/>
  <c r="I202" i="52" s="1"/>
  <c r="I203" i="52" s="1"/>
  <c r="I204" i="52" s="1"/>
  <c r="I205" i="52" s="1"/>
  <c r="I206" i="52" s="1"/>
  <c r="I207" i="52" s="1"/>
  <c r="I208" i="52" s="1"/>
  <c r="I209" i="52" s="1"/>
  <c r="I210" i="52" s="1"/>
  <c r="I211" i="52" s="1"/>
  <c r="I212" i="52" s="1"/>
  <c r="I213" i="52" s="1"/>
  <c r="I214" i="52" s="1"/>
  <c r="I215" i="52" s="1"/>
  <c r="I216" i="52" s="1"/>
  <c r="I217" i="52" s="1"/>
  <c r="I218" i="52" s="1"/>
  <c r="I219" i="52" s="1"/>
  <c r="I220" i="52" s="1"/>
  <c r="I221" i="52" s="1"/>
  <c r="I222" i="52" s="1"/>
  <c r="I223" i="52" s="1"/>
  <c r="I224" i="52" s="1"/>
  <c r="I225" i="52" s="1"/>
  <c r="I226" i="52" s="1"/>
  <c r="I227" i="52" s="1"/>
  <c r="I228" i="52" s="1"/>
  <c r="I229" i="52" s="1"/>
  <c r="I230" i="52" s="1"/>
  <c r="I231" i="52" s="1"/>
  <c r="I232" i="52" s="1"/>
  <c r="I233" i="52" s="1"/>
  <c r="I234" i="52" s="1"/>
  <c r="I235" i="52" s="1"/>
  <c r="I236" i="52" s="1"/>
  <c r="I237" i="52" s="1"/>
  <c r="I238" i="52" s="1"/>
  <c r="I239" i="52" s="1"/>
  <c r="I240" i="52" s="1"/>
  <c r="I241" i="52" s="1"/>
  <c r="I242" i="52" s="1"/>
  <c r="I243" i="52" s="1"/>
  <c r="I244" i="52" s="1"/>
  <c r="I245" i="52" s="1"/>
  <c r="I246" i="52" s="1"/>
  <c r="I247" i="52" s="1"/>
  <c r="I248" i="52" s="1"/>
  <c r="I249" i="52" s="1"/>
  <c r="I250" i="52" s="1"/>
  <c r="I251" i="52" s="1"/>
  <c r="I252" i="52" s="1"/>
  <c r="I253" i="52" s="1"/>
  <c r="I254" i="52" s="1"/>
  <c r="I255" i="52" s="1"/>
  <c r="I256" i="52" s="1"/>
  <c r="I257" i="52" s="1"/>
</calcChain>
</file>

<file path=xl/sharedStrings.xml><?xml version="1.0" encoding="utf-8"?>
<sst xmlns="http://schemas.openxmlformats.org/spreadsheetml/2006/main" count="707" uniqueCount="487">
  <si>
    <t>Interest</t>
  </si>
  <si>
    <t>Total</t>
  </si>
  <si>
    <t>Operating Income</t>
  </si>
  <si>
    <t>Depreciation</t>
  </si>
  <si>
    <t>Blue Jay Air</t>
  </si>
  <si>
    <t>EXHIBIT A</t>
  </si>
  <si>
    <t>NON-CONSOLIDATED STATEMENT OF OPERATIONS</t>
  </si>
  <si>
    <t>(US Dollars in millions)</t>
  </si>
  <si>
    <t>Fiscal Year Ended</t>
  </si>
  <si>
    <t>Operating revenues:</t>
  </si>
  <si>
    <t xml:space="preserve">Passenger </t>
  </si>
  <si>
    <t>Other</t>
  </si>
  <si>
    <t>Total revenues</t>
  </si>
  <si>
    <t>Operating expenses:</t>
  </si>
  <si>
    <t>Aircraft fuel</t>
  </si>
  <si>
    <t>Wages, salaries and benefits</t>
  </si>
  <si>
    <t>Capacity purchase agreements</t>
  </si>
  <si>
    <t>Airport and navigation fees</t>
  </si>
  <si>
    <t>Depreciation, amortization &amp; impairment</t>
  </si>
  <si>
    <t>Aircraft maintenance</t>
  </si>
  <si>
    <t>Sales &amp; Distribution costs</t>
  </si>
  <si>
    <t>Aircraft rent</t>
  </si>
  <si>
    <t>Food, beverages and supplies</t>
  </si>
  <si>
    <t>Communications and Information technology</t>
  </si>
  <si>
    <t>Total operating expenses</t>
  </si>
  <si>
    <t>Net Operating income</t>
  </si>
  <si>
    <t>Non-operating income (expenses)</t>
  </si>
  <si>
    <t>Foreign exchange gain(loss)                                             [Note 3]</t>
  </si>
  <si>
    <t>Interest income</t>
  </si>
  <si>
    <t>Interest expense</t>
  </si>
  <si>
    <t>Interest capitalized                                                             [Note 2]</t>
  </si>
  <si>
    <t>Net financing expense relating to employee benefits [Note 2]</t>
  </si>
  <si>
    <t>Loss on financial instruments recorded at fair value  [Note 1]</t>
  </si>
  <si>
    <t>Other                                                                                     [Note 2]</t>
  </si>
  <si>
    <t>Total non-operating Income</t>
  </si>
  <si>
    <t>Income (loss) before income taxes</t>
  </si>
  <si>
    <t>Income taxes</t>
  </si>
  <si>
    <t>Net income (loss)                                                               [Note 1]</t>
  </si>
  <si>
    <t>Earnings per share (Basic)</t>
  </si>
  <si>
    <t>Earnings per share (Diluted)</t>
  </si>
  <si>
    <t>EXHIBIT B</t>
  </si>
  <si>
    <t>NON-CONSOLIDATED STATEMENT OF FINANCIAL POSITION</t>
  </si>
  <si>
    <t>ASSETS</t>
  </si>
  <si>
    <t xml:space="preserve">Current: </t>
  </si>
  <si>
    <t>Cash and Cash equivalents</t>
  </si>
  <si>
    <t>Short-term investments</t>
  </si>
  <si>
    <t>Total cash  &amp; Short-term investments</t>
  </si>
  <si>
    <t>Restricted cash</t>
  </si>
  <si>
    <t>Accounts receivable</t>
  </si>
  <si>
    <t>Aircraft fuel inventory</t>
  </si>
  <si>
    <t>Spare parts and supplies inventory</t>
  </si>
  <si>
    <t>Prepaid expenses &amp; other current assets</t>
  </si>
  <si>
    <t>Total current assets                                          [Note 1]</t>
  </si>
  <si>
    <t>Property and equipment                                 [Note 4]</t>
  </si>
  <si>
    <t>Intangible assets</t>
  </si>
  <si>
    <t>Deferred tax assets                                           [Note 7]</t>
  </si>
  <si>
    <t>Goodwill                                                            [Note 5]</t>
  </si>
  <si>
    <t>Deposit and other assets</t>
  </si>
  <si>
    <t>Total assets                                                       [Note 1]</t>
  </si>
  <si>
    <t>LIABILITIES</t>
  </si>
  <si>
    <t>Current:</t>
  </si>
  <si>
    <t>Account payable &amp; accrued liabilities</t>
  </si>
  <si>
    <t>Advance ticket sales</t>
  </si>
  <si>
    <t>Current portion of long-term debt &amp; finance leases</t>
  </si>
  <si>
    <t>Total current liabilities</t>
  </si>
  <si>
    <t>Long-term debt and finance leases                [Note 6]</t>
  </si>
  <si>
    <t>Pension &amp; other benefit liabilities</t>
  </si>
  <si>
    <t>Maintenance provisions</t>
  </si>
  <si>
    <t>Deferred tax liabilities                                     [Note 7]</t>
  </si>
  <si>
    <t>Other long-term liabilities</t>
  </si>
  <si>
    <t>Total liabilities                                                  [Note 1]</t>
  </si>
  <si>
    <t>EQUITY</t>
  </si>
  <si>
    <t>Shareholders’ equity</t>
  </si>
  <si>
    <t>Share capital</t>
  </si>
  <si>
    <t>Contributed surplus</t>
  </si>
  <si>
    <t>Deficit</t>
  </si>
  <si>
    <t>Total shareholders’ equity</t>
  </si>
  <si>
    <t>Total liabilities &amp; equity</t>
  </si>
  <si>
    <t>EXHIBIT C</t>
  </si>
  <si>
    <t>NON-CONSOLIDATED STATEMENT OF CASH FLOW</t>
  </si>
  <si>
    <t>Cash Flows from (used for)</t>
  </si>
  <si>
    <t>Operating</t>
  </si>
  <si>
    <t>Net income (loss)</t>
  </si>
  <si>
    <t>Adjustments to reconcile to net cash from operations:</t>
  </si>
  <si>
    <t>Adjust for non-cash items:</t>
  </si>
  <si>
    <t>Deferred income tax                                                   [Note 7]</t>
  </si>
  <si>
    <t>Depreciation, amortization &amp; impairment             [Note 4]</t>
  </si>
  <si>
    <t>Fuel &amp; other derivatives</t>
  </si>
  <si>
    <t>Adjust for Changes in non-cash working capital items:</t>
  </si>
  <si>
    <t>Change in inventories</t>
  </si>
  <si>
    <t>Change in account receivable</t>
  </si>
  <si>
    <t>Change in Account Payable</t>
  </si>
  <si>
    <t>Change in advance ticket sales</t>
  </si>
  <si>
    <t>Change in pension &amp; other benefit liabilities</t>
  </si>
  <si>
    <t>Change in maintenance provisions</t>
  </si>
  <si>
    <t>Net cash flow from operating activities</t>
  </si>
  <si>
    <t>Financing</t>
  </si>
  <si>
    <t>Proceeds from borrowings</t>
  </si>
  <si>
    <t>Reduction of long-term debt obligations                [Note 6]</t>
  </si>
  <si>
    <t>Reduction of finance lease obligations                    [Note 6]</t>
  </si>
  <si>
    <t>Contributed Surplus</t>
  </si>
  <si>
    <t>Net cash flows used in financing activities</t>
  </si>
  <si>
    <t>Investing</t>
  </si>
  <si>
    <t>Additions to property, equipment &amp; intangible assets</t>
  </si>
  <si>
    <t>Proceeds from sale of assets</t>
  </si>
  <si>
    <t>Foreign exchange gain(loss)                                      [Note 3]</t>
  </si>
  <si>
    <t>Net cash flows used in investing activities</t>
  </si>
  <si>
    <t>Increase in cash &amp; cash equivalents</t>
  </si>
  <si>
    <t>Cash &amp; cash equivalents, beginning of year</t>
  </si>
  <si>
    <t>Cash &amp; cash equivalents, end of year</t>
  </si>
  <si>
    <t>Blue Jay Tire Corporation</t>
  </si>
  <si>
    <t>NON-CONSOLIDATED STATEMENTS OF OPERATIONS</t>
  </si>
  <si>
    <t>FISCAL YEAR ending 12/31/YYYY</t>
  </si>
  <si>
    <t>Total Gross Sales</t>
  </si>
  <si>
    <t xml:space="preserve">Cost of Sales (1) </t>
  </si>
  <si>
    <t>Cost of Raw Materials</t>
  </si>
  <si>
    <t xml:space="preserve">Production Costs (2) </t>
  </si>
  <si>
    <t xml:space="preserve">Depreciation &amp; Amortization </t>
  </si>
  <si>
    <t>Shipping Costs</t>
  </si>
  <si>
    <t xml:space="preserve">Other </t>
  </si>
  <si>
    <t>Total Costs of Sales</t>
  </si>
  <si>
    <t>Net Revenue</t>
  </si>
  <si>
    <t>Operating Expenses</t>
  </si>
  <si>
    <t>Research Development</t>
  </si>
  <si>
    <t xml:space="preserve">Selling General &amp; Administrative (3) </t>
  </si>
  <si>
    <t>Non-Recurring (4)</t>
  </si>
  <si>
    <t>Other (5)</t>
  </si>
  <si>
    <t>Total Operating Expenses</t>
  </si>
  <si>
    <t>Operating Income or Loss</t>
  </si>
  <si>
    <t>Income from Other Revenue and Continuing Operations</t>
  </si>
  <si>
    <t>Other Revenue – Warranty program</t>
  </si>
  <si>
    <t>Other Revenue – Book Sales</t>
  </si>
  <si>
    <t>Tire Replacement Expenses</t>
  </si>
  <si>
    <t>Foreign Exchange Gain/(Loss)</t>
  </si>
  <si>
    <t>Net Investment Income</t>
  </si>
  <si>
    <t xml:space="preserve">Total Other Income/Expenses Net (6) </t>
  </si>
  <si>
    <t>Earnings Before Interest &amp; Taxes</t>
  </si>
  <si>
    <t>Interest Expense</t>
  </si>
  <si>
    <t>Income Before Taxes</t>
  </si>
  <si>
    <t>Income Taxes</t>
  </si>
  <si>
    <t>Net Income from Continuing Ops</t>
  </si>
  <si>
    <t>Notes:</t>
  </si>
  <si>
    <t xml:space="preserve">   (1)  Includes cost of material &amp; production with overhead </t>
  </si>
  <si>
    <t xml:space="preserve">   (2)  Includes salaries &amp; overhead directly related to production</t>
  </si>
  <si>
    <t xml:space="preserve">   (3)  Includes salaries other than production related</t>
  </si>
  <si>
    <t xml:space="preserve">   (4)  Includes operational process upgrades</t>
  </si>
  <si>
    <t xml:space="preserve">   (5)  Predominantly injury claims</t>
  </si>
  <si>
    <t xml:space="preserve">   (6)  Performance of the tire warranty program and Sales from travel &amp; restaurant guide books</t>
  </si>
  <si>
    <t xml:space="preserve">Current Assets </t>
  </si>
  <si>
    <t>Cash and Cash Equivalents</t>
  </si>
  <si>
    <t>Short Term Investments</t>
  </si>
  <si>
    <t>Receivables</t>
  </si>
  <si>
    <t>Inventory</t>
  </si>
  <si>
    <t>Total Current Assets</t>
  </si>
  <si>
    <t>Long Term Investments</t>
  </si>
  <si>
    <t>Property Plant and Equipment</t>
  </si>
  <si>
    <t>Intangible Assets</t>
  </si>
  <si>
    <t>Other Assets</t>
  </si>
  <si>
    <t>TOTAL ASSETS</t>
  </si>
  <si>
    <t>LIABILITIES and EQUITY</t>
  </si>
  <si>
    <t>Current Liabilities</t>
  </si>
  <si>
    <t>Accounts payable</t>
  </si>
  <si>
    <t>Short/Current Term Debt</t>
  </si>
  <si>
    <t>Other Current Liabilities</t>
  </si>
  <si>
    <t>Total Current Liabilities</t>
  </si>
  <si>
    <t>Long Term Debt</t>
  </si>
  <si>
    <t>Other Liabilities</t>
  </si>
  <si>
    <t>TOTAL LIABILITIES</t>
  </si>
  <si>
    <t>Equity</t>
  </si>
  <si>
    <t>Retained Earnings</t>
  </si>
  <si>
    <t>Capital</t>
  </si>
  <si>
    <t>TOTAL EQUITY</t>
  </si>
  <si>
    <t>TOTAL LIABILITIES and EQUITY</t>
  </si>
  <si>
    <t>Net Income</t>
  </si>
  <si>
    <t>Operating Activities, Cash Flows Provided By or Used In</t>
  </si>
  <si>
    <t>Adjustments To Net Income:</t>
  </si>
  <si>
    <t>Changes In Accounts Receivables</t>
  </si>
  <si>
    <t>Changes In Liabilities/Account Payables</t>
  </si>
  <si>
    <t>Changes In Inventories</t>
  </si>
  <si>
    <t>Changes In Other Operating Activities</t>
  </si>
  <si>
    <t>Total Cash Flow From Operating Activities</t>
  </si>
  <si>
    <t>Investing Activities, Cash Flows Provided By or Used In</t>
  </si>
  <si>
    <t>Capital Expenditures</t>
  </si>
  <si>
    <t>Investments</t>
  </si>
  <si>
    <t>Other Cash flows from Investing Activities</t>
  </si>
  <si>
    <t>Total Cash Flow From Investing Activities</t>
  </si>
  <si>
    <t>Financing Activities, Cash Flows Provided By or Used In</t>
  </si>
  <si>
    <t>Dividends Paid</t>
  </si>
  <si>
    <t>Sale Purchase of Stock</t>
  </si>
  <si>
    <t>Net Borrowings</t>
  </si>
  <si>
    <t>Other Cash Flows from Financing Activities</t>
  </si>
  <si>
    <t>Total Cash Flow From Financing Activities</t>
  </si>
  <si>
    <t>Change In Cash and Cash Equivalents</t>
  </si>
  <si>
    <t>Frenz Financial Statements</t>
  </si>
  <si>
    <t xml:space="preserve">INCOME STATEMENT </t>
  </si>
  <si>
    <t>Euros in thousands</t>
  </si>
  <si>
    <t>Store Operating Expenses</t>
  </si>
  <si>
    <t>General and Administrative Expenses</t>
  </si>
  <si>
    <t>Impairment of Goodwill</t>
  </si>
  <si>
    <t>Income Tax Expense</t>
  </si>
  <si>
    <t>BALANCE SHEET</t>
  </si>
  <si>
    <t>Dec. 31,</t>
  </si>
  <si>
    <t>Current Assets:</t>
  </si>
  <si>
    <t>Cash</t>
  </si>
  <si>
    <t>Accounts Receivable</t>
  </si>
  <si>
    <t>Long-term Assets:</t>
  </si>
  <si>
    <t>Goodwill</t>
  </si>
  <si>
    <t>Current Liabilities:</t>
  </si>
  <si>
    <t>Accounts Payable</t>
  </si>
  <si>
    <t>Current Borrowing</t>
  </si>
  <si>
    <t>Long-term Debt</t>
  </si>
  <si>
    <t>Total Liabilities</t>
  </si>
  <si>
    <t>Paid-in Capital</t>
  </si>
  <si>
    <t>Retained Earnings, accumulated</t>
  </si>
  <si>
    <t>Total Equity</t>
  </si>
  <si>
    <t>TOTAL LIABILITIES AND EQUITY</t>
  </si>
  <si>
    <t>STATEMENT OF CASH FLOWS</t>
  </si>
  <si>
    <t>Adjustments</t>
  </si>
  <si>
    <t>Net Cash Provided by Operating Activities</t>
  </si>
  <si>
    <t>Investing Activities:</t>
  </si>
  <si>
    <t>Purchases of  investments</t>
  </si>
  <si>
    <t>Sales of investments</t>
  </si>
  <si>
    <t>Net Cash Used by Investing Activities</t>
  </si>
  <si>
    <t>Financing Activities:</t>
  </si>
  <si>
    <t>Change in Current Borrowing</t>
  </si>
  <si>
    <t>Proceeds from Issuance of Long-Term Debt</t>
  </si>
  <si>
    <t>Repayments of Long-Term Debt</t>
  </si>
  <si>
    <t>Cash Dividends</t>
  </si>
  <si>
    <t>Net Increase in Cash from Financing Activities</t>
  </si>
  <si>
    <t>Net increase in Cash and Cash Equivalents</t>
  </si>
  <si>
    <t>Cash and Cash Equivalents:</t>
  </si>
  <si>
    <t>Beginning of Period</t>
  </si>
  <si>
    <t>End of Period</t>
  </si>
  <si>
    <t>Exhibit A</t>
  </si>
  <si>
    <t>Statement of Income</t>
  </si>
  <si>
    <t>Net interest income</t>
  </si>
  <si>
    <t>Provision for credit losses</t>
  </si>
  <si>
    <t>Net interest income after provision for credit losses</t>
  </si>
  <si>
    <t>Commissions and fee income</t>
  </si>
  <si>
    <t>Net gains (losses) on financial assets/liabilities at fair value through profit or loss</t>
  </si>
  <si>
    <t>Net gains (losses) on financial assets available for sale</t>
  </si>
  <si>
    <t>Net income (loss) from equity method investments</t>
  </si>
  <si>
    <t>Other income (loss)</t>
  </si>
  <si>
    <t>Total noninterest income</t>
  </si>
  <si>
    <t>Compensation and benefits</t>
  </si>
  <si>
    <t>General and administrative expenses</t>
  </si>
  <si>
    <t>Impairment of goodwill and other intangible assets</t>
  </si>
  <si>
    <t>Restructuring activities</t>
  </si>
  <si>
    <t>Total noninterest expenses</t>
  </si>
  <si>
    <t>Income tax expense</t>
  </si>
  <si>
    <t>.</t>
  </si>
  <si>
    <t>Balance Sheet</t>
  </si>
  <si>
    <t>in millions of pounds sterling</t>
  </si>
  <si>
    <t>Assets:</t>
  </si>
  <si>
    <t>Cash and central bank balances</t>
  </si>
  <si>
    <t>Interbank balances (w/o central banks)</t>
  </si>
  <si>
    <t xml:space="preserve">Central bank funds sold and securities purchased under resale agreements </t>
  </si>
  <si>
    <t>Securities borrowed</t>
  </si>
  <si>
    <t>Financial assets at fair value through profit or loss</t>
  </si>
  <si>
    <t xml:space="preserve">  Trading assets</t>
  </si>
  <si>
    <t xml:space="preserve">  Positive market values from derivative financial instruments </t>
  </si>
  <si>
    <t xml:space="preserve">  Financial assets designated at fair value through profit or loss</t>
  </si>
  <si>
    <t>Total financial assets at fair value through profit or loss</t>
  </si>
  <si>
    <t xml:space="preserve">Financial assets available for sale </t>
  </si>
  <si>
    <t xml:space="preserve">Equity method investments </t>
  </si>
  <si>
    <t>Loans</t>
  </si>
  <si>
    <t xml:space="preserve">Securities held to maturity </t>
  </si>
  <si>
    <t>Property and equipment</t>
  </si>
  <si>
    <t xml:space="preserve">Goodwill and other intangible assets </t>
  </si>
  <si>
    <t>Other assets</t>
  </si>
  <si>
    <t>Assets for current tax</t>
  </si>
  <si>
    <t>Deferred tax assets</t>
  </si>
  <si>
    <t>Total assets</t>
  </si>
  <si>
    <t>Liabilities and equity:</t>
  </si>
  <si>
    <t>Deposits</t>
  </si>
  <si>
    <t xml:space="preserve">Central bank funds purchased and securities sold under repurchase agreements </t>
  </si>
  <si>
    <t>Securities loaned</t>
  </si>
  <si>
    <t>Financial liabilities at fair value through profit or loss</t>
  </si>
  <si>
    <t xml:space="preserve">  Trading liabilities</t>
  </si>
  <si>
    <t xml:space="preserve">  Negative market values from derivative financial instruments</t>
  </si>
  <si>
    <t xml:space="preserve">  Financial liabilities designated at fair value through profit or loss </t>
  </si>
  <si>
    <t xml:space="preserve">  Investment contract liabilities</t>
  </si>
  <si>
    <t xml:space="preserve">Total financial liabilities at fair value through profit or loss </t>
  </si>
  <si>
    <t>Other short-term borrowings</t>
  </si>
  <si>
    <t>Other liabilities</t>
  </si>
  <si>
    <t>Provisions</t>
  </si>
  <si>
    <t>Liabilities for current tax</t>
  </si>
  <si>
    <t>Deferred tax liabilities</t>
  </si>
  <si>
    <t>Long-term debt</t>
  </si>
  <si>
    <t>Trust preferred securities</t>
  </si>
  <si>
    <t>Total liabilities</t>
  </si>
  <si>
    <t>Total  equity</t>
  </si>
  <si>
    <t>Total liabilities and equity</t>
  </si>
  <si>
    <t>DARWIN</t>
  </si>
  <si>
    <t>Financial Data: Management Accounting Income Statements (in 000s)</t>
  </si>
  <si>
    <t>REVENUES</t>
  </si>
  <si>
    <t xml:space="preserve">    Premium - First Year</t>
  </si>
  <si>
    <t xml:space="preserve">    Premium - Renewal</t>
  </si>
  <si>
    <t xml:space="preserve">  Total Premiums</t>
  </si>
  <si>
    <t xml:space="preserve">  Net Investment Income</t>
  </si>
  <si>
    <t xml:space="preserve">   Other income</t>
  </si>
  <si>
    <t xml:space="preserve"> Total Revenues</t>
  </si>
  <si>
    <t>BENEFITS AND EXPENSES</t>
  </si>
  <si>
    <t xml:space="preserve">    Claims</t>
  </si>
  <si>
    <t xml:space="preserve">    Surrender and other benefits</t>
  </si>
  <si>
    <t xml:space="preserve">    Incr in reserves &amp; S/A Transfers</t>
  </si>
  <si>
    <t xml:space="preserve">  Total Benefits</t>
  </si>
  <si>
    <t xml:space="preserve">    Field Compensation</t>
  </si>
  <si>
    <t xml:space="preserve">    Change in DAC</t>
  </si>
  <si>
    <t xml:space="preserve">  Total Acquisition Costs</t>
  </si>
  <si>
    <t xml:space="preserve">  Total Administrative Expenses</t>
  </si>
  <si>
    <t>Total Benefits and Expenses</t>
  </si>
  <si>
    <t>EBIT</t>
  </si>
  <si>
    <t>Tax</t>
  </si>
  <si>
    <t>Variable Annuities</t>
  </si>
  <si>
    <t>Universal Life</t>
  </si>
  <si>
    <t xml:space="preserve">    Increase in reserves</t>
  </si>
  <si>
    <t>Term</t>
  </si>
  <si>
    <t>Total Revenues</t>
  </si>
  <si>
    <t>Financial Data: Statutory Balance Sheets (in 000s)</t>
  </si>
  <si>
    <t xml:space="preserve">   Cash</t>
  </si>
  <si>
    <t xml:space="preserve">   Bonds</t>
  </si>
  <si>
    <t xml:space="preserve">   Mortgages</t>
  </si>
  <si>
    <t>Subtotal: Cash &amp; Invested Assets</t>
  </si>
  <si>
    <t>Separate Account Assets</t>
  </si>
  <si>
    <t>Deferred Tax Asset</t>
  </si>
  <si>
    <t>Total Assets</t>
  </si>
  <si>
    <t>Statutory Reserves</t>
  </si>
  <si>
    <t>Debt</t>
  </si>
  <si>
    <t>Statutory Equity</t>
  </si>
  <si>
    <t>RBC</t>
  </si>
  <si>
    <t>Debt Ratio</t>
  </si>
  <si>
    <t>Variable Annuity</t>
  </si>
  <si>
    <t>Cash, Invested and Other Assets</t>
  </si>
  <si>
    <t>SNAPPY Financials</t>
  </si>
  <si>
    <t>Summary of Operations (in 000s)</t>
  </si>
  <si>
    <t>Premiums</t>
  </si>
  <si>
    <t>Net investment income</t>
  </si>
  <si>
    <t>Death Benefits</t>
  </si>
  <si>
    <t xml:space="preserve">Surrender Benefits </t>
  </si>
  <si>
    <t>Increase in Reserves</t>
  </si>
  <si>
    <t>Total Benefits</t>
  </si>
  <si>
    <t>Sales Expenses</t>
  </si>
  <si>
    <t>General Insurance Expenses</t>
  </si>
  <si>
    <t>Insurance Taxes, Licenses, and Fees</t>
  </si>
  <si>
    <t>Total Expenses</t>
  </si>
  <si>
    <t>Net Gain from Operations before FIT</t>
  </si>
  <si>
    <t>Federal Income Tax</t>
  </si>
  <si>
    <t>Balance Sheet (in 000s)</t>
  </si>
  <si>
    <t>Assets</t>
  </si>
  <si>
    <t>Bonds</t>
  </si>
  <si>
    <t>Furniture and Equipment</t>
  </si>
  <si>
    <t>Liabilities</t>
  </si>
  <si>
    <t>Surplus</t>
  </si>
  <si>
    <t>SEAPLANE Financials</t>
  </si>
  <si>
    <t>Net Operating Statement (in CAD 000s)</t>
  </si>
  <si>
    <t>Passenger revenues</t>
  </si>
  <si>
    <t>Freight, charters, aircraft sales, and other</t>
  </si>
  <si>
    <t>Total operating revenues</t>
  </si>
  <si>
    <t>Salaries, wages and benefits</t>
  </si>
  <si>
    <t>Aircraft maintenance, material, repairs, and other</t>
  </si>
  <si>
    <t>Depreciation and amortization</t>
  </si>
  <si>
    <t>Other operating expense</t>
  </si>
  <si>
    <t>Operating income</t>
  </si>
  <si>
    <t>Interest expense, net</t>
  </si>
  <si>
    <t>Income tax benefit (expense)</t>
  </si>
  <si>
    <t>Balance Sheet (in CAD 000s)</t>
  </si>
  <si>
    <t>Cash and Short-Term Investments</t>
  </si>
  <si>
    <t>Fuel, Parts, and Other Inventory</t>
  </si>
  <si>
    <t>Property, Equipment, and Other Assets</t>
  </si>
  <si>
    <t>Owner Equity</t>
  </si>
  <si>
    <t>Projected</t>
  </si>
  <si>
    <t>Actual</t>
  </si>
  <si>
    <t>Additional equity components</t>
  </si>
  <si>
    <t>Noncontrolling interests</t>
  </si>
  <si>
    <t>Dec 31, 2022</t>
  </si>
  <si>
    <t>Dec 31, 2021</t>
  </si>
  <si>
    <t>General template instructions:</t>
  </si>
  <si>
    <t>For each question part requiring an answer in Excel: 
(1) clearly identify the inputs to the calculations, if necessary
(2) show the necessary interim calculations, adding rows and / or columns, if necessary, and
(3) enter the final answer in some or all of the cells highlighted in yellow, as applicable in each circumstance. 
These cells should contain formulas with links to other calculations in the worksheet.  Minimize the use of hard-coded figures and maximize the number of interim steps in the calculations that would demonstrate your line of thinking.</t>
  </si>
  <si>
    <t xml:space="preserve">Color Coding: </t>
  </si>
  <si>
    <t>Answers and candidate work in yellow highlighted areas</t>
  </si>
  <si>
    <t>Instructions/notes to candidates in red font</t>
  </si>
  <si>
    <t>Previous calculation results from prior tabs in gray highlight</t>
  </si>
  <si>
    <t>Question in blue font</t>
  </si>
  <si>
    <t>Assumptions/given info in green highlight</t>
  </si>
  <si>
    <t>Setup/structure/information provided to candidates in  black font</t>
  </si>
  <si>
    <t>Special functionality in orange highlight</t>
  </si>
  <si>
    <t>Work space:</t>
  </si>
  <si>
    <t>Inventory Turnover</t>
  </si>
  <si>
    <t>Net Profit Margin</t>
  </si>
  <si>
    <t>Current projection</t>
  </si>
  <si>
    <t>Revised projection</t>
  </si>
  <si>
    <t>Final Answers</t>
  </si>
  <si>
    <t>ABC</t>
  </si>
  <si>
    <t xml:space="preserve">As a result, depreciation for the projected income statement between 2024 and 2026 will be as follows </t>
  </si>
  <si>
    <t xml:space="preserve">Show your work. </t>
  </si>
  <si>
    <t>Show your work.</t>
  </si>
  <si>
    <t>Product</t>
  </si>
  <si>
    <t>New Business (NB) Policy Count</t>
  </si>
  <si>
    <t>Trad Life + Other</t>
  </si>
  <si>
    <t>Total Overhead for NB Sales Campaigns</t>
  </si>
  <si>
    <t>Labor Hours</t>
  </si>
  <si>
    <t>Other direct costs</t>
  </si>
  <si>
    <t>Total Costs</t>
  </si>
  <si>
    <t>NB Policies Produced</t>
  </si>
  <si>
    <t>Unit Cost</t>
  </si>
  <si>
    <t>Traditional Method</t>
  </si>
  <si>
    <t>Difference</t>
  </si>
  <si>
    <t>Using the information provided below:</t>
  </si>
  <si>
    <t>Number of Sales Campaigns in Period</t>
  </si>
  <si>
    <t>Direct labor</t>
  </si>
  <si>
    <t>Direct Non labor Cost per Policy</t>
  </si>
  <si>
    <t>Direct labor Hour per Policy</t>
  </si>
  <si>
    <t xml:space="preserve">Direct labor cost per hour </t>
  </si>
  <si>
    <t>Direct labor cost</t>
  </si>
  <si>
    <t>Detail your evaluation here:</t>
  </si>
  <si>
    <t>Data Source (251 Days)</t>
  </si>
  <si>
    <t>Summary Table</t>
  </si>
  <si>
    <t>P/L</t>
  </si>
  <si>
    <t>Sorted P/L</t>
  </si>
  <si>
    <t>Close/Last</t>
  </si>
  <si>
    <t>High</t>
  </si>
  <si>
    <t>Low</t>
  </si>
  <si>
    <t>Data Position</t>
  </si>
  <si>
    <t>H0</t>
  </si>
  <si>
    <t>H1</t>
  </si>
  <si>
    <t>Probability</t>
  </si>
  <si>
    <t>Operating Activities:</t>
  </si>
  <si>
    <t>Proj 2024</t>
  </si>
  <si>
    <t>Projected 
Dec 31, 2024</t>
  </si>
  <si>
    <t>Dec 31, 2023</t>
  </si>
  <si>
    <t>Note:  Years 2021-2023 are actual results and years 2024-2026 are forecasts.</t>
  </si>
  <si>
    <t>Income Statements For Selected Products:</t>
  </si>
  <si>
    <t>Balance Sheets For Selected Products:</t>
  </si>
  <si>
    <t>Cost per Policy for 2024:</t>
  </si>
  <si>
    <t>Overhead from Sales Campaigns</t>
  </si>
  <si>
    <t>I. Accounts Receivable</t>
  </si>
  <si>
    <t>II. Total Assets</t>
  </si>
  <si>
    <t>(with Deferred Tax Assets included on the balance sheet in Accounts Receivable):</t>
  </si>
  <si>
    <t>From Part b:</t>
  </si>
  <si>
    <t>I.                Income statement</t>
  </si>
  <si>
    <t>II.              Cash flow statement</t>
  </si>
  <si>
    <t>Answer:</t>
  </si>
  <si>
    <t>Justify your answer.</t>
  </si>
  <si>
    <t>(i) Explain the aggregate effect of the change to the depreciation schedule on each of the following financial statements:</t>
  </si>
  <si>
    <t>(b)	 Calculate the following financial items in each year given the revised projection in the table above:</t>
  </si>
  <si>
    <t>Observation</t>
  </si>
  <si>
    <t>Rank</t>
  </si>
  <si>
    <t>Number of Exceedances</t>
  </si>
  <si>
    <t>Model (Upper Limit- One Tail Analysis)</t>
  </si>
  <si>
    <t>Model (Lower Limit- One Tail Analysis)</t>
  </si>
  <si>
    <t>John asks you to use a binomial distribution model to predict 1-day horizon profit and loss using the data provided below.</t>
  </si>
  <si>
    <t>Confidence Level</t>
  </si>
  <si>
    <r>
      <rPr>
        <i/>
        <sz val="11"/>
        <color theme="1"/>
        <rFont val="Calibri"/>
        <family val="2"/>
        <scheme val="minor"/>
      </rPr>
      <t xml:space="preserve">p </t>
    </r>
    <r>
      <rPr>
        <sz val="11"/>
        <color theme="1"/>
        <rFont val="Calibri"/>
        <family val="2"/>
        <scheme val="minor"/>
      </rPr>
      <t>based on model</t>
    </r>
  </si>
  <si>
    <t xml:space="preserve">Question 6 (c) </t>
  </si>
  <si>
    <t>Question 2 (c)-(i)</t>
  </si>
  <si>
    <t>Question 2 (c)-(ii)</t>
  </si>
  <si>
    <t>Question 2 (c)-(iii)</t>
  </si>
  <si>
    <t>Question 5 (c)-(i)</t>
  </si>
  <si>
    <t>Question 5 (b)</t>
  </si>
  <si>
    <t>Question 5 (a)</t>
  </si>
  <si>
    <t>Question 4 (b)</t>
  </si>
  <si>
    <t>Darwin’s management decides to move its costing system to an ABC system.</t>
  </si>
  <si>
    <t>from tab 2_c-i</t>
  </si>
  <si>
    <t>from tab 2_c-ii</t>
  </si>
  <si>
    <t>(i) 	Construct the new business product costing using the traditional method with overhead allocated by labor hours. Show your work.</t>
  </si>
  <si>
    <t>(ii) 	Construct the new business product costing using the ABC method. Show your work.</t>
  </si>
  <si>
    <t>(iii) Evaluate how the use of these two costing methods in (i) and (ii) impacts management’s view of the profitability of each of the following products:</t>
  </si>
  <si>
    <t>(i) - Final Answer</t>
  </si>
  <si>
    <t>(ii) - Final Answer</t>
  </si>
  <si>
    <t>(iii) - Final Answer</t>
  </si>
  <si>
    <t>(i) Workspace</t>
  </si>
  <si>
    <t>(ii) Workspace</t>
  </si>
  <si>
    <t>(iii) Workspace</t>
  </si>
  <si>
    <r>
      <rPr>
        <b/>
        <sz val="11"/>
        <color rgb="FF0070C0"/>
        <rFont val="Calibri"/>
        <family val="2"/>
        <scheme val="minor"/>
      </rPr>
      <t>(i)</t>
    </r>
    <r>
      <rPr>
        <b/>
        <sz val="7"/>
        <color rgb="FF0070C0"/>
        <rFont val="Times New Roman"/>
        <family val="1"/>
      </rPr>
      <t xml:space="preserve">  </t>
    </r>
    <r>
      <rPr>
        <b/>
        <sz val="11"/>
        <color rgb="FF0070C0"/>
        <rFont val="Calibri"/>
        <family val="2"/>
        <scheme val="minor"/>
      </rPr>
      <t>Darwin before acquisition</t>
    </r>
    <r>
      <rPr>
        <b/>
        <sz val="7"/>
        <color rgb="FF0070C0"/>
        <rFont val="Times New Roman"/>
        <family val="2"/>
      </rPr>
      <t xml:space="preserve"> </t>
    </r>
  </si>
  <si>
    <r>
      <rPr>
        <b/>
        <sz val="11"/>
        <color rgb="FF0070C0"/>
        <rFont val="Calibri"/>
        <family val="2"/>
        <scheme val="minor"/>
      </rPr>
      <t>(ii)</t>
    </r>
    <r>
      <rPr>
        <b/>
        <sz val="7"/>
        <color rgb="FF0070C0"/>
        <rFont val="Times New Roman"/>
        <family val="1"/>
      </rPr>
      <t xml:space="preserve"> </t>
    </r>
    <r>
      <rPr>
        <b/>
        <sz val="11"/>
        <color rgb="FF0070C0"/>
        <rFont val="Calibri"/>
        <family val="2"/>
        <scheme val="minor"/>
      </rPr>
      <t>Darwin and Snappy combined, assuming no new debt</t>
    </r>
  </si>
  <si>
    <t>(iii)Darwin and  Snappy combined, assuming $100M of new debt using the expected cost of debt of Darwin's parent company, RPPC</t>
  </si>
  <si>
    <t>(b) Calculate the Interest coverage ratio in 2023 for each of the following:</t>
  </si>
  <si>
    <t>Robert Kaplan, CRO of Frenz, wants you to review the quality of earnings of the Frenz financial results and projections for years 2022 to 2026 (Case Study section 4.5 Exh B).</t>
  </si>
  <si>
    <t>(i) Calculate Frenz’s Inventory Turnover and Net Profit Margin. Show your work.</t>
  </si>
  <si>
    <t>(ii) Assess the sustainability of Frenz’s earnings using the metrics calculated in part (i).</t>
  </si>
  <si>
    <t>You are told that depreciation of long-term investments will be sped up for new assets acquired from 2024 to 2026 for financial reporting purposes only.</t>
  </si>
  <si>
    <t>(i) Complete the summary table:</t>
  </si>
  <si>
    <r>
      <t>(ii)</t>
    </r>
    <r>
      <rPr>
        <b/>
        <sz val="7"/>
        <color rgb="FF0070C0"/>
        <rFont val="Times New Roman"/>
        <family val="1"/>
      </rPr>
      <t> </t>
    </r>
    <r>
      <rPr>
        <b/>
        <sz val="11"/>
        <color rgb="FF0070C0"/>
        <rFont val="Calibri"/>
        <family val="2"/>
        <scheme val="minor"/>
      </rPr>
      <t>Conduct a one-sided hypothesis test for the model at a significance level of 5%.</t>
    </r>
  </si>
  <si>
    <t>(iii) Interpret the results of the one-sided hypothesis test in (ii).</t>
  </si>
  <si>
    <t>Sales</t>
  </si>
  <si>
    <t>Cost of 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</si>
</sst>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_-* #,##0.00_-;\-* #,##0.00_-;_-* &quot;-&quot;??_-;_-@_-"/>
    <numFmt numFmtId="166" formatCode="mmm\ dd\,\ yyyy"/>
    <numFmt numFmtId="167" formatCode="_(* #,##0.0_);_(* \(#,##0.0\);_(* &quot;-&quot;??_);_(@_)"/>
    <numFmt numFmtId="168" formatCode="[$$-409]#,##0.00"/>
    <numFmt numFmtId="169" formatCode="0.000"/>
    <numFmt numFmtId="170" formatCode="_(&quot;$&quot;* #,##0_);_(&quot;$&quot;* \(#,##0\);_(&quot;$&quot;* &quot;-&quot;??_);_(@_)"/>
    <numFmt numFmtId="171" formatCode="&quot;$&quot;#,##0.00;[Red]\-&quot;$&quot;#,##0.00"/>
  </numFmts>
  <fonts count="72"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2"/>
      <color theme="1"/>
      <name val="Calibri"/>
      <family val="2"/>
      <scheme val="minor"/>
    </font>
    <font>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8"/>
      <color theme="1"/>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color indexed="8"/>
      <name val="Verdan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Calibri"/>
      <family val="2"/>
      <scheme val="minor"/>
    </font>
    <font>
      <sz val="12"/>
      <color theme="1"/>
      <name val="Calibri"/>
      <family val="2"/>
      <scheme val="minor"/>
    </font>
    <font>
      <sz val="10"/>
      <color theme="1"/>
      <name val="Calibri"/>
      <family val="2"/>
      <scheme val="minor"/>
    </font>
    <font>
      <b/>
      <sz val="11"/>
      <color rgb="FF000000"/>
      <name val="Calibri"/>
      <family val="2"/>
    </font>
    <font>
      <sz val="11"/>
      <color theme="1"/>
      <name val="Calibri"/>
      <family val="2"/>
    </font>
    <font>
      <b/>
      <sz val="13"/>
      <color theme="1"/>
      <name val="Calibri"/>
      <family val="2"/>
      <scheme val="minor"/>
    </font>
    <font>
      <b/>
      <sz val="10.5"/>
      <color theme="1"/>
      <name val="Calibri"/>
      <family val="2"/>
      <scheme val="minor"/>
    </font>
    <font>
      <u/>
      <sz val="11"/>
      <color theme="10"/>
      <name val="Calibri"/>
      <family val="2"/>
      <scheme val="minor"/>
    </font>
    <font>
      <sz val="10"/>
      <color theme="0" tint="-0.89999084444715716"/>
      <name val="Arial"/>
      <family val="2"/>
    </font>
    <font>
      <b/>
      <sz val="14"/>
      <name val="Calibri"/>
      <family val="2"/>
      <scheme val="minor"/>
    </font>
    <font>
      <b/>
      <sz val="14"/>
      <color indexed="62"/>
      <name val="Arial"/>
      <family val="2"/>
    </font>
    <font>
      <i/>
      <sz val="12"/>
      <name val="Calibri"/>
      <family val="2"/>
      <scheme val="minor"/>
    </font>
    <font>
      <i/>
      <sz val="11"/>
      <name val="Calibri"/>
      <family val="2"/>
      <scheme val="minor"/>
    </font>
    <font>
      <b/>
      <sz val="11"/>
      <name val="Calibri"/>
      <family val="2"/>
      <scheme val="minor"/>
    </font>
    <font>
      <sz val="9"/>
      <name val="Arial"/>
      <family val="2"/>
    </font>
    <font>
      <sz val="9"/>
      <color indexed="55"/>
      <name val="Arial"/>
      <family val="2"/>
    </font>
    <font>
      <sz val="11"/>
      <name val="Calibri"/>
      <family val="2"/>
      <scheme val="minor"/>
    </font>
    <font>
      <sz val="10"/>
      <color indexed="55"/>
      <name val="Arial"/>
      <family val="2"/>
    </font>
    <font>
      <b/>
      <sz val="10"/>
      <name val="Arial"/>
      <family val="2"/>
    </font>
    <font>
      <b/>
      <sz val="12"/>
      <name val="Arial"/>
      <family val="2"/>
    </font>
    <font>
      <i/>
      <sz val="10"/>
      <name val="Calibri"/>
      <family val="2"/>
      <scheme val="minor"/>
    </font>
    <font>
      <b/>
      <sz val="10"/>
      <name val="Calibri"/>
      <family val="2"/>
      <scheme val="minor"/>
    </font>
    <font>
      <sz val="10"/>
      <name val="Calibri"/>
      <family val="2"/>
      <scheme val="minor"/>
    </font>
    <font>
      <u val="singleAccounting"/>
      <sz val="10"/>
      <name val="Calibri"/>
      <family val="2"/>
      <scheme val="minor"/>
    </font>
    <font>
      <b/>
      <sz val="13"/>
      <name val="Calibri"/>
      <family val="2"/>
      <scheme val="minor"/>
    </font>
    <font>
      <b/>
      <u/>
      <sz val="11"/>
      <name val="Calibri"/>
      <family val="2"/>
      <scheme val="minor"/>
    </font>
    <font>
      <sz val="10"/>
      <name val="Arial"/>
      <family val="2"/>
    </font>
    <font>
      <u/>
      <sz val="10"/>
      <color indexed="12"/>
      <name val="Arial"/>
      <family val="2"/>
    </font>
    <font>
      <sz val="10"/>
      <color indexed="8"/>
      <name val="Arial"/>
      <family val="2"/>
    </font>
    <font>
      <sz val="10"/>
      <name val="MS Sans Serif"/>
      <family val="2"/>
    </font>
    <font>
      <sz val="10"/>
      <name val="Univers Condensed"/>
      <family val="2"/>
    </font>
    <font>
      <sz val="11"/>
      <color rgb="FFFF0000"/>
      <name val="Calibri"/>
      <family val="2"/>
      <scheme val="minor"/>
    </font>
    <font>
      <b/>
      <sz val="12"/>
      <color rgb="FFFF0000"/>
      <name val="Calibri"/>
      <family val="2"/>
      <scheme val="minor"/>
    </font>
    <font>
      <b/>
      <sz val="11"/>
      <color rgb="FFFF0000"/>
      <name val="Calibri"/>
      <family val="2"/>
      <scheme val="minor"/>
    </font>
    <font>
      <sz val="11"/>
      <color rgb="FF0070C0"/>
      <name val="Calibri"/>
      <family val="2"/>
      <scheme val="minor"/>
    </font>
    <font>
      <b/>
      <sz val="12"/>
      <color rgb="FF0070C0"/>
      <name val="Calibri"/>
      <family val="2"/>
      <scheme val="minor"/>
    </font>
    <font>
      <b/>
      <sz val="11"/>
      <color rgb="FF0070C0"/>
      <name val="Calibri"/>
      <family val="2"/>
      <scheme val="minor"/>
    </font>
    <font>
      <b/>
      <sz val="7"/>
      <color rgb="FF0070C0"/>
      <name val="Times New Roman"/>
      <family val="2"/>
    </font>
    <font>
      <b/>
      <sz val="7"/>
      <color rgb="FF0070C0"/>
      <name val="Times New Roman"/>
      <family val="1"/>
    </font>
    <font>
      <b/>
      <u/>
      <sz val="11"/>
      <color theme="1"/>
      <name val="Calibri"/>
      <family val="2"/>
      <scheme val="minor"/>
    </font>
    <font>
      <b/>
      <sz val="11"/>
      <color rgb="FF000000"/>
      <name val="Calibri"/>
      <family val="2"/>
      <scheme val="minor"/>
    </font>
    <font>
      <b/>
      <sz val="14"/>
      <color theme="1"/>
      <name val="Calibri"/>
      <family val="2"/>
      <scheme val="minor"/>
    </font>
    <font>
      <b/>
      <sz val="10"/>
      <color theme="1"/>
      <name val="Calibri"/>
      <family val="2"/>
      <scheme val="minor"/>
    </font>
    <font>
      <i/>
      <sz val="10"/>
      <color theme="1"/>
      <name val="Calibri"/>
      <family val="2"/>
      <scheme val="minor"/>
    </font>
    <font>
      <b/>
      <u/>
      <sz val="12"/>
      <color theme="1"/>
      <name val="Calibri"/>
      <family val="2"/>
      <scheme val="minor"/>
    </font>
    <font>
      <i/>
      <sz val="11"/>
      <color theme="1"/>
      <name val="Calibri"/>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00B050"/>
        <bgColor indexed="64"/>
      </patternFill>
    </fill>
    <fill>
      <patternFill patternType="solid">
        <fgColor theme="0" tint="-0.249977111117893"/>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ck">
        <color indexed="9"/>
      </right>
      <top/>
      <bottom style="medium">
        <color indexed="23"/>
      </bottom>
      <diagonal/>
    </border>
    <border>
      <left style="thick">
        <color indexed="9"/>
      </left>
      <right style="thick">
        <color indexed="9"/>
      </right>
      <top/>
      <bottom/>
      <diagonal/>
    </border>
    <border>
      <left/>
      <right/>
      <top style="thin">
        <color rgb="FF505050"/>
      </top>
      <bottom style="thin">
        <color rgb="FF505050"/>
      </bottom>
      <diagonal/>
    </border>
    <border>
      <left/>
      <right/>
      <top/>
      <bottom style="medium">
        <color rgb="FF505050"/>
      </bottom>
      <diagonal/>
    </border>
    <border>
      <left/>
      <right/>
      <top style="thin">
        <color rgb="FF505050"/>
      </top>
      <bottom style="medium">
        <color rgb="FF505050"/>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s>
  <cellStyleXfs count="14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0" applyNumberFormat="0" applyAlignment="0" applyProtection="0"/>
    <xf numFmtId="0" fontId="10" fillId="21" borderId="11" applyNumberFormat="0" applyAlignment="0" applyProtection="0"/>
    <xf numFmtId="165" fontId="1" fillId="0" borderId="0" applyFont="0" applyFill="0" applyBorder="0" applyAlignment="0" applyProtection="0"/>
    <xf numFmtId="165"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165"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12" applyNumberFormat="0" applyFill="0" applyAlignment="0" applyProtection="0"/>
    <xf numFmtId="0" fontId="16" fillId="0" borderId="13" applyNumberFormat="0" applyFill="0" applyAlignment="0" applyProtection="0"/>
    <xf numFmtId="0" fontId="17" fillId="0" borderId="14" applyNumberFormat="0" applyFill="0" applyAlignment="0" applyProtection="0"/>
    <xf numFmtId="0" fontId="17" fillId="0" borderId="0" applyNumberFormat="0" applyFill="0" applyBorder="0" applyAlignment="0" applyProtection="0"/>
    <xf numFmtId="0" fontId="18" fillId="7" borderId="10" applyNumberFormat="0" applyAlignment="0" applyProtection="0"/>
    <xf numFmtId="0" fontId="19" fillId="0" borderId="15" applyNumberFormat="0" applyFill="0" applyAlignment="0" applyProtection="0"/>
    <xf numFmtId="0" fontId="20" fillId="22" borderId="0" applyNumberFormat="0" applyBorder="0" applyAlignment="0" applyProtection="0"/>
    <xf numFmtId="0" fontId="1" fillId="0" borderId="0"/>
    <xf numFmtId="0" fontId="21" fillId="0" borderId="0" applyNumberFormat="0" applyFill="0" applyBorder="0" applyProtection="0">
      <alignment vertical="top" wrapText="1"/>
    </xf>
    <xf numFmtId="0" fontId="11" fillId="0" borderId="0"/>
    <xf numFmtId="0" fontId="11" fillId="0" borderId="0"/>
    <xf numFmtId="0" fontId="11" fillId="0" borderId="0"/>
    <xf numFmtId="0" fontId="6" fillId="0" borderId="0"/>
    <xf numFmtId="0" fontId="11" fillId="0" borderId="0"/>
    <xf numFmtId="0" fontId="11" fillId="0" borderId="0"/>
    <xf numFmtId="0" fontId="1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23" borderId="16" applyNumberFormat="0" applyFont="0" applyAlignment="0" applyProtection="0"/>
    <xf numFmtId="0" fontId="22" fillId="20" borderId="17" applyNumberFormat="0" applyAlignment="0" applyProtection="0"/>
    <xf numFmtId="9" fontId="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 fillId="0" borderId="0" applyFont="0" applyFill="0" applyBorder="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0" borderId="0" applyNumberFormat="0" applyFill="0" applyBorder="0" applyAlignment="0" applyProtection="0"/>
    <xf numFmtId="0" fontId="27" fillId="0" borderId="0"/>
    <xf numFmtId="0" fontId="33" fillId="0" borderId="0" applyNumberFormat="0" applyFill="0" applyBorder="0" applyAlignment="0" applyProtection="0"/>
    <xf numFmtId="0" fontId="52" fillId="0" borderId="0"/>
    <xf numFmtId="0" fontId="53"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1" fillId="0" borderId="0"/>
    <xf numFmtId="0" fontId="11" fillId="0" borderId="0"/>
    <xf numFmtId="165" fontId="11" fillId="0" borderId="0" applyFont="0" applyFill="0" applyBorder="0" applyAlignment="0" applyProtection="0"/>
    <xf numFmtId="0" fontId="11" fillId="0" borderId="0"/>
    <xf numFmtId="0" fontId="55" fillId="0" borderId="0"/>
    <xf numFmtId="0" fontId="56" fillId="0" borderId="0">
      <alignment vertical="top"/>
    </xf>
    <xf numFmtId="0" fontId="55" fillId="0" borderId="0"/>
    <xf numFmtId="0" fontId="55" fillId="0" borderId="0"/>
    <xf numFmtId="0" fontId="55" fillId="0" borderId="0"/>
    <xf numFmtId="0" fontId="55" fillId="0" borderId="0"/>
    <xf numFmtId="0" fontId="54" fillId="0" borderId="0">
      <alignment vertical="top"/>
    </xf>
    <xf numFmtId="0" fontId="11" fillId="0" borderId="0"/>
    <xf numFmtId="168" fontId="11" fillId="0" borderId="0"/>
    <xf numFmtId="0" fontId="6" fillId="0" borderId="0"/>
    <xf numFmtId="0" fontId="11" fillId="0" borderId="0"/>
    <xf numFmtId="0" fontId="54" fillId="0" borderId="0">
      <alignment vertical="top"/>
    </xf>
    <xf numFmtId="0" fontId="54" fillId="0" borderId="0">
      <alignment vertical="top"/>
    </xf>
    <xf numFmtId="0" fontId="56" fillId="0" borderId="0">
      <alignment vertical="top"/>
    </xf>
    <xf numFmtId="0" fontId="56" fillId="0" borderId="0">
      <alignment vertical="top"/>
    </xf>
    <xf numFmtId="0" fontId="56" fillId="0" borderId="0">
      <alignment vertical="top"/>
    </xf>
    <xf numFmtId="0" fontId="11" fillId="0" borderId="0">
      <alignment vertical="center"/>
    </xf>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54" fillId="0" borderId="0"/>
    <xf numFmtId="9" fontId="6" fillId="0" borderId="0" applyFont="0" applyFill="0" applyBorder="0" applyAlignment="0" applyProtection="0"/>
    <xf numFmtId="0" fontId="11" fillId="0" borderId="0"/>
    <xf numFmtId="0" fontId="11" fillId="0" borderId="0"/>
    <xf numFmtId="9" fontId="5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1" fillId="0" borderId="0"/>
  </cellStyleXfs>
  <cellXfs count="265">
    <xf numFmtId="0" fontId="0" fillId="0" borderId="0" xfId="0"/>
    <xf numFmtId="0" fontId="0" fillId="0" borderId="0" xfId="0" applyAlignment="1">
      <alignment horizontal="center"/>
    </xf>
    <xf numFmtId="164" fontId="0" fillId="0" borderId="0" xfId="1" applyNumberFormat="1" applyFont="1"/>
    <xf numFmtId="0" fontId="0" fillId="24" borderId="0" xfId="0" applyFill="1"/>
    <xf numFmtId="0" fontId="2" fillId="0" borderId="0" xfId="0" applyFont="1"/>
    <xf numFmtId="0" fontId="0" fillId="0" borderId="0" xfId="0" applyAlignment="1">
      <alignment horizontal="left"/>
    </xf>
    <xf numFmtId="0" fontId="28" fillId="0" borderId="0" xfId="0" applyFont="1"/>
    <xf numFmtId="0" fontId="2" fillId="0" borderId="9" xfId="0" applyFont="1" applyBorder="1"/>
    <xf numFmtId="164" fontId="0" fillId="0" borderId="9" xfId="1" applyNumberFormat="1" applyFont="1" applyBorder="1"/>
    <xf numFmtId="0" fontId="0" fillId="0" borderId="9" xfId="0" applyBorder="1"/>
    <xf numFmtId="0" fontId="27" fillId="0" borderId="0" xfId="0" applyFont="1"/>
    <xf numFmtId="3" fontId="0" fillId="0" borderId="0" xfId="0" applyNumberFormat="1"/>
    <xf numFmtId="0" fontId="30" fillId="0" borderId="0" xfId="0" applyFont="1"/>
    <xf numFmtId="1" fontId="0" fillId="0" borderId="0" xfId="0" applyNumberFormat="1"/>
    <xf numFmtId="15" fontId="0" fillId="0" borderId="0" xfId="0" applyNumberFormat="1"/>
    <xf numFmtId="37" fontId="0" fillId="0" borderId="0" xfId="0" applyNumberFormat="1"/>
    <xf numFmtId="0" fontId="4" fillId="0" borderId="0" xfId="0" applyFont="1"/>
    <xf numFmtId="0" fontId="0" fillId="0" borderId="9" xfId="0" applyBorder="1" applyAlignment="1">
      <alignment horizontal="right" wrapText="1"/>
    </xf>
    <xf numFmtId="0" fontId="34" fillId="0" borderId="0" xfId="0" applyFont="1"/>
    <xf numFmtId="0" fontId="36" fillId="0" borderId="0" xfId="0" applyFont="1"/>
    <xf numFmtId="0" fontId="40" fillId="0" borderId="0" xfId="0" applyFont="1"/>
    <xf numFmtId="0" fontId="41" fillId="25" borderId="24" xfId="0" applyFont="1" applyFill="1" applyBorder="1" applyAlignment="1">
      <alignment horizontal="right" wrapText="1"/>
    </xf>
    <xf numFmtId="0" fontId="43" fillId="25" borderId="24" xfId="0" applyFont="1" applyFill="1" applyBorder="1" applyAlignment="1">
      <alignment horizontal="right" wrapText="1"/>
    </xf>
    <xf numFmtId="0" fontId="44" fillId="0" borderId="0" xfId="0" applyFont="1"/>
    <xf numFmtId="0" fontId="0" fillId="0" borderId="25" xfId="0" applyBorder="1"/>
    <xf numFmtId="0" fontId="34" fillId="0" borderId="25" xfId="0" applyFont="1" applyBorder="1"/>
    <xf numFmtId="3" fontId="34" fillId="0" borderId="0" xfId="0" applyNumberFormat="1" applyFont="1"/>
    <xf numFmtId="0" fontId="11" fillId="0" borderId="0" xfId="0" applyFont="1"/>
    <xf numFmtId="0" fontId="11" fillId="0" borderId="26" xfId="0" applyFont="1" applyBorder="1"/>
    <xf numFmtId="0" fontId="11" fillId="0" borderId="27" xfId="0" applyFont="1" applyBorder="1"/>
    <xf numFmtId="0" fontId="44" fillId="0" borderId="28" xfId="0" applyFont="1" applyBorder="1"/>
    <xf numFmtId="3" fontId="11" fillId="0" borderId="0" xfId="0" applyNumberFormat="1" applyFont="1"/>
    <xf numFmtId="164" fontId="11" fillId="0" borderId="0" xfId="1" applyNumberFormat="1" applyFont="1" applyBorder="1" applyAlignment="1"/>
    <xf numFmtId="0" fontId="39" fillId="0" borderId="0" xfId="0" applyFont="1" applyAlignment="1">
      <alignment horizontal="center"/>
    </xf>
    <xf numFmtId="0" fontId="42" fillId="0" borderId="0" xfId="0" applyFont="1"/>
    <xf numFmtId="0" fontId="48" fillId="0" borderId="0" xfId="0" applyFont="1"/>
    <xf numFmtId="10" fontId="42" fillId="0" borderId="0" xfId="2" applyNumberFormat="1" applyFont="1"/>
    <xf numFmtId="0" fontId="47" fillId="0" borderId="0" xfId="0" applyFont="1" applyAlignment="1">
      <alignment horizontal="center"/>
    </xf>
    <xf numFmtId="3" fontId="48" fillId="0" borderId="0" xfId="0" applyNumberFormat="1" applyFont="1" applyAlignment="1">
      <alignment horizontal="right" vertical="center"/>
    </xf>
    <xf numFmtId="164" fontId="48" fillId="0" borderId="0" xfId="0" applyNumberFormat="1" applyFont="1"/>
    <xf numFmtId="0" fontId="2" fillId="0" borderId="0" xfId="0" applyFont="1" applyAlignment="1">
      <alignment horizontal="left"/>
    </xf>
    <xf numFmtId="0" fontId="0" fillId="0" borderId="9" xfId="0" applyBorder="1" applyAlignment="1">
      <alignment horizontal="left"/>
    </xf>
    <xf numFmtId="0" fontId="2" fillId="0" borderId="9" xfId="1" applyNumberFormat="1" applyFont="1" applyBorder="1"/>
    <xf numFmtId="3" fontId="0" fillId="0" borderId="9" xfId="0" applyNumberFormat="1" applyBorder="1"/>
    <xf numFmtId="0" fontId="2" fillId="0" borderId="9" xfId="0" applyFont="1" applyBorder="1" applyAlignment="1">
      <alignment horizontal="left"/>
    </xf>
    <xf numFmtId="3" fontId="2" fillId="0" borderId="9" xfId="0" applyNumberFormat="1" applyFont="1" applyBorder="1"/>
    <xf numFmtId="164" fontId="0" fillId="0" borderId="9" xfId="1" applyNumberFormat="1" applyFont="1" applyBorder="1" applyAlignment="1">
      <alignment horizontal="right"/>
    </xf>
    <xf numFmtId="0" fontId="0" fillId="0" borderId="9" xfId="0" applyBorder="1" applyAlignment="1">
      <alignment horizontal="right"/>
    </xf>
    <xf numFmtId="164" fontId="2" fillId="0" borderId="9" xfId="1" applyNumberFormat="1" applyFont="1" applyBorder="1" applyAlignment="1">
      <alignment horizontal="right"/>
    </xf>
    <xf numFmtId="0" fontId="2" fillId="0" borderId="9" xfId="0" applyFont="1" applyBorder="1" applyAlignment="1">
      <alignment horizontal="right"/>
    </xf>
    <xf numFmtId="0" fontId="29" fillId="0" borderId="0" xfId="0" applyFont="1" applyAlignment="1">
      <alignment horizontal="right"/>
    </xf>
    <xf numFmtId="164" fontId="30" fillId="0" borderId="9" xfId="1" applyNumberFormat="1" applyFont="1" applyFill="1" applyBorder="1"/>
    <xf numFmtId="164" fontId="30" fillId="0" borderId="0" xfId="1" applyNumberFormat="1" applyFont="1" applyFill="1" applyBorder="1"/>
    <xf numFmtId="167" fontId="0" fillId="0" borderId="0" xfId="0" applyNumberFormat="1"/>
    <xf numFmtId="164" fontId="2" fillId="0" borderId="9" xfId="1" applyNumberFormat="1" applyFont="1" applyBorder="1"/>
    <xf numFmtId="164" fontId="29" fillId="0" borderId="9" xfId="1" applyNumberFormat="1" applyFont="1" applyFill="1" applyBorder="1"/>
    <xf numFmtId="164" fontId="29" fillId="0" borderId="0" xfId="1" applyNumberFormat="1" applyFont="1" applyFill="1" applyBorder="1"/>
    <xf numFmtId="39" fontId="2" fillId="0" borderId="9" xfId="0" applyNumberFormat="1" applyFont="1" applyBorder="1"/>
    <xf numFmtId="0" fontId="2" fillId="0" borderId="22" xfId="0" applyFont="1" applyBorder="1"/>
    <xf numFmtId="37" fontId="2" fillId="0" borderId="21" xfId="0" applyNumberFormat="1" applyFont="1" applyBorder="1"/>
    <xf numFmtId="0" fontId="2" fillId="0" borderId="21" xfId="0" applyFont="1" applyBorder="1"/>
    <xf numFmtId="37" fontId="2" fillId="0" borderId="9" xfId="0" applyNumberFormat="1" applyFont="1" applyBorder="1"/>
    <xf numFmtId="37" fontId="0" fillId="0" borderId="9" xfId="0" applyNumberFormat="1" applyBorder="1"/>
    <xf numFmtId="0" fontId="0" fillId="0" borderId="22" xfId="0" applyBorder="1"/>
    <xf numFmtId="0" fontId="0" fillId="0" borderId="21" xfId="0" applyBorder="1"/>
    <xf numFmtId="0" fontId="2" fillId="0" borderId="9" xfId="0" applyFont="1" applyBorder="1" applyAlignment="1">
      <alignment vertical="top"/>
    </xf>
    <xf numFmtId="166" fontId="2" fillId="0" borderId="9" xfId="0" applyNumberFormat="1" applyFont="1" applyBorder="1" applyAlignment="1">
      <alignment vertical="center" wrapText="1"/>
    </xf>
    <xf numFmtId="37" fontId="0" fillId="0" borderId="21" xfId="0" applyNumberFormat="1" applyBorder="1"/>
    <xf numFmtId="37" fontId="0" fillId="0" borderId="22" xfId="0" applyNumberFormat="1" applyBorder="1"/>
    <xf numFmtId="166" fontId="2" fillId="0" borderId="9" xfId="0" applyNumberFormat="1" applyFont="1" applyBorder="1" applyAlignment="1">
      <alignment horizontal="center" vertical="top"/>
    </xf>
    <xf numFmtId="37" fontId="2" fillId="0" borderId="22" xfId="0" applyNumberFormat="1" applyFont="1" applyBorder="1"/>
    <xf numFmtId="0" fontId="0" fillId="0" borderId="3" xfId="0" applyBorder="1" applyAlignment="1">
      <alignment vertical="center" wrapText="1"/>
    </xf>
    <xf numFmtId="0" fontId="32" fillId="0" borderId="0" xfId="0" applyFont="1" applyAlignment="1">
      <alignment vertical="center"/>
    </xf>
    <xf numFmtId="0" fontId="2" fillId="0" borderId="1" xfId="0" applyFont="1" applyBorder="1" applyAlignment="1">
      <alignment vertical="center" wrapText="1"/>
    </xf>
    <xf numFmtId="0" fontId="2" fillId="0" borderId="3" xfId="0" applyFont="1" applyBorder="1" applyAlignment="1">
      <alignment vertical="center" wrapText="1"/>
    </xf>
    <xf numFmtId="0" fontId="4" fillId="0" borderId="0" xfId="0" applyFont="1" applyAlignment="1">
      <alignment vertical="center" wrapText="1"/>
    </xf>
    <xf numFmtId="1" fontId="27" fillId="0" borderId="0" xfId="0" applyNumberFormat="1" applyFont="1" applyAlignment="1">
      <alignment horizontal="center" vertical="center" wrapText="1"/>
    </xf>
    <xf numFmtId="0" fontId="2" fillId="0" borderId="9" xfId="0" applyFont="1" applyBorder="1" applyAlignment="1">
      <alignment vertical="center" wrapText="1"/>
    </xf>
    <xf numFmtId="0" fontId="2" fillId="0" borderId="9" xfId="0" applyFont="1" applyBorder="1" applyAlignment="1">
      <alignment horizontal="right" wrapText="1"/>
    </xf>
    <xf numFmtId="0" fontId="2" fillId="0" borderId="2" xfId="0" applyFont="1" applyBorder="1" applyAlignment="1">
      <alignment vertical="center" wrapText="1"/>
    </xf>
    <xf numFmtId="0" fontId="0" fillId="0" borderId="9" xfId="0" applyBorder="1" applyAlignment="1">
      <alignment vertical="center" wrapText="1"/>
    </xf>
    <xf numFmtId="37" fontId="2" fillId="0" borderId="4" xfId="0" applyNumberFormat="1" applyFont="1" applyBorder="1" applyAlignment="1">
      <alignment vertical="center" wrapText="1"/>
    </xf>
    <xf numFmtId="37" fontId="0" fillId="0" borderId="4" xfId="0" applyNumberFormat="1" applyBorder="1" applyAlignment="1">
      <alignment vertical="center" wrapText="1"/>
    </xf>
    <xf numFmtId="37" fontId="0" fillId="0" borderId="9" xfId="1" applyNumberFormat="1" applyFont="1" applyFill="1" applyBorder="1" applyAlignment="1">
      <alignment horizontal="right" wrapText="1"/>
    </xf>
    <xf numFmtId="37" fontId="2" fillId="0" borderId="9" xfId="1" applyNumberFormat="1" applyFont="1" applyFill="1" applyBorder="1" applyAlignment="1">
      <alignment horizontal="right" wrapText="1"/>
    </xf>
    <xf numFmtId="1" fontId="2" fillId="0" borderId="9" xfId="0" applyNumberFormat="1" applyFont="1" applyBorder="1"/>
    <xf numFmtId="3" fontId="2" fillId="0" borderId="9" xfId="0" applyNumberFormat="1" applyFont="1" applyBorder="1" applyAlignment="1">
      <alignment vertical="center" wrapText="1"/>
    </xf>
    <xf numFmtId="37" fontId="0" fillId="0" borderId="9" xfId="0" applyNumberFormat="1" applyBorder="1" applyAlignment="1">
      <alignment vertical="center" wrapText="1"/>
    </xf>
    <xf numFmtId="37" fontId="1" fillId="0" borderId="9" xfId="0" applyNumberFormat="1" applyFont="1" applyBorder="1" applyAlignment="1">
      <alignment vertical="center" wrapText="1"/>
    </xf>
    <xf numFmtId="37" fontId="2" fillId="0" borderId="9" xfId="0" applyNumberFormat="1" applyFont="1" applyBorder="1" applyAlignment="1">
      <alignment vertical="center" wrapText="1"/>
    </xf>
    <xf numFmtId="37" fontId="3" fillId="0" borderId="9" xfId="0" applyNumberFormat="1" applyFont="1" applyBorder="1" applyAlignment="1">
      <alignment vertical="center" wrapText="1"/>
    </xf>
    <xf numFmtId="0" fontId="4" fillId="0" borderId="0" xfId="0" applyFont="1" applyAlignment="1">
      <alignment vertical="center"/>
    </xf>
    <xf numFmtId="0" fontId="47" fillId="0" borderId="0" xfId="0" applyFont="1" applyAlignment="1">
      <alignment horizontal="left"/>
    </xf>
    <xf numFmtId="37" fontId="48" fillId="0" borderId="9" xfId="35" applyNumberFormat="1" applyFont="1" applyBorder="1" applyAlignment="1"/>
    <xf numFmtId="37" fontId="49" fillId="0" borderId="9" xfId="35" applyNumberFormat="1" applyFont="1" applyBorder="1" applyAlignment="1"/>
    <xf numFmtId="37" fontId="48" fillId="0" borderId="9" xfId="35" applyNumberFormat="1" applyFont="1" applyBorder="1"/>
    <xf numFmtId="37" fontId="47" fillId="0" borderId="9" xfId="35" applyNumberFormat="1" applyFont="1" applyBorder="1"/>
    <xf numFmtId="37" fontId="47" fillId="0" borderId="9" xfId="35" applyNumberFormat="1" applyFont="1" applyBorder="1" applyAlignment="1"/>
    <xf numFmtId="37" fontId="48" fillId="0" borderId="0" xfId="0" applyNumberFormat="1" applyFont="1"/>
    <xf numFmtId="37" fontId="47" fillId="0" borderId="0" xfId="0" applyNumberFormat="1" applyFont="1"/>
    <xf numFmtId="0" fontId="50" fillId="0" borderId="9" xfId="0" applyFont="1" applyBorder="1"/>
    <xf numFmtId="0" fontId="47" fillId="0" borderId="9" xfId="0" applyFont="1" applyBorder="1"/>
    <xf numFmtId="0" fontId="47" fillId="0" borderId="9" xfId="0" applyFont="1" applyBorder="1" applyAlignment="1">
      <alignment horizontal="left"/>
    </xf>
    <xf numFmtId="0" fontId="48" fillId="0" borderId="9" xfId="0" applyFont="1" applyBorder="1"/>
    <xf numFmtId="164" fontId="48" fillId="0" borderId="9" xfId="1" applyNumberFormat="1" applyFont="1" applyBorder="1"/>
    <xf numFmtId="37" fontId="48" fillId="0" borderId="9" xfId="0" applyNumberFormat="1" applyFont="1" applyBorder="1"/>
    <xf numFmtId="164" fontId="47" fillId="0" borderId="9" xfId="1" applyNumberFormat="1" applyFont="1" applyBorder="1"/>
    <xf numFmtId="37" fontId="47" fillId="0" borderId="9" xfId="0" applyNumberFormat="1" applyFont="1" applyBorder="1"/>
    <xf numFmtId="0" fontId="48" fillId="0" borderId="9" xfId="0" applyFont="1" applyBorder="1" applyAlignment="1">
      <alignment horizontal="left"/>
    </xf>
    <xf numFmtId="37" fontId="46" fillId="0" borderId="9" xfId="2" applyNumberFormat="1" applyFont="1" applyBorder="1"/>
    <xf numFmtId="37" fontId="48" fillId="0" borderId="9" xfId="1" applyNumberFormat="1" applyFont="1" applyBorder="1"/>
    <xf numFmtId="37" fontId="47" fillId="0" borderId="9" xfId="1" applyNumberFormat="1" applyFont="1" applyBorder="1"/>
    <xf numFmtId="37" fontId="46" fillId="0" borderId="9" xfId="0" applyNumberFormat="1" applyFont="1" applyBorder="1"/>
    <xf numFmtId="0" fontId="47" fillId="0" borderId="0" xfId="0" applyFont="1"/>
    <xf numFmtId="10" fontId="48" fillId="0" borderId="0" xfId="2" applyNumberFormat="1" applyFont="1"/>
    <xf numFmtId="0" fontId="48" fillId="0" borderId="9" xfId="0" applyFont="1" applyBorder="1" applyAlignment="1">
      <alignment vertical="center"/>
    </xf>
    <xf numFmtId="3" fontId="48" fillId="0" borderId="9" xfId="0" applyNumberFormat="1" applyFont="1" applyBorder="1" applyAlignment="1">
      <alignment horizontal="right" vertical="center"/>
    </xf>
    <xf numFmtId="3" fontId="47" fillId="0" borderId="9" xfId="0" applyNumberFormat="1" applyFont="1" applyBorder="1" applyAlignment="1">
      <alignment horizontal="right" vertical="center"/>
    </xf>
    <xf numFmtId="9" fontId="48" fillId="0" borderId="9" xfId="2" applyFont="1" applyBorder="1"/>
    <xf numFmtId="49" fontId="47" fillId="0" borderId="9" xfId="35" applyNumberFormat="1" applyFont="1" applyBorder="1" applyAlignment="1">
      <alignment horizontal="center" wrapText="1"/>
    </xf>
    <xf numFmtId="0" fontId="58" fillId="0" borderId="0" xfId="0" applyFont="1"/>
    <xf numFmtId="0" fontId="59" fillId="0" borderId="0" xfId="0" applyFont="1"/>
    <xf numFmtId="0" fontId="0" fillId="27" borderId="0" xfId="0" applyFill="1"/>
    <xf numFmtId="0" fontId="57" fillId="0" borderId="0" xfId="0" applyFont="1"/>
    <xf numFmtId="0" fontId="0" fillId="28" borderId="0" xfId="0" applyFill="1"/>
    <xf numFmtId="0" fontId="60" fillId="0" borderId="0" xfId="0" applyFont="1"/>
    <xf numFmtId="0" fontId="0" fillId="29" borderId="0" xfId="0" applyFill="1"/>
    <xf numFmtId="0" fontId="57" fillId="29" borderId="0" xfId="0" applyFont="1" applyFill="1"/>
    <xf numFmtId="0" fontId="0" fillId="26" borderId="0" xfId="0" applyFill="1"/>
    <xf numFmtId="0" fontId="57" fillId="26" borderId="0" xfId="0" applyFont="1" applyFill="1"/>
    <xf numFmtId="0" fontId="61" fillId="0" borderId="0" xfId="0" applyFont="1"/>
    <xf numFmtId="0" fontId="62" fillId="0" borderId="0" xfId="0" applyFont="1" applyAlignment="1">
      <alignment vertical="center"/>
    </xf>
    <xf numFmtId="0" fontId="62" fillId="0" borderId="0" xfId="0" applyFont="1"/>
    <xf numFmtId="0" fontId="0" fillId="27" borderId="29" xfId="0" applyFill="1" applyBorder="1"/>
    <xf numFmtId="0" fontId="0" fillId="27" borderId="33" xfId="0" applyFill="1" applyBorder="1"/>
    <xf numFmtId="0" fontId="0" fillId="27" borderId="30" xfId="0" applyFill="1" applyBorder="1"/>
    <xf numFmtId="0" fontId="0" fillId="27" borderId="34" xfId="0" applyFill="1" applyBorder="1"/>
    <xf numFmtId="0" fontId="0" fillId="27" borderId="5" xfId="0" applyFill="1" applyBorder="1"/>
    <xf numFmtId="0" fontId="0" fillId="27" borderId="6" xfId="0" applyFill="1" applyBorder="1"/>
    <xf numFmtId="0" fontId="0" fillId="27" borderId="7" xfId="0" applyFill="1" applyBorder="1"/>
    <xf numFmtId="0" fontId="0" fillId="27" borderId="8" xfId="0" applyFill="1" applyBorder="1"/>
    <xf numFmtId="0" fontId="59" fillId="0" borderId="0" xfId="0" applyFont="1" applyAlignment="1">
      <alignment vertical="center"/>
    </xf>
    <xf numFmtId="0" fontId="62" fillId="0" borderId="0" xfId="0" applyFont="1" applyAlignment="1">
      <alignment horizontal="left" vertical="center" indent="6"/>
    </xf>
    <xf numFmtId="9" fontId="0" fillId="27" borderId="0" xfId="0" applyNumberFormat="1" applyFill="1"/>
    <xf numFmtId="43" fontId="62" fillId="27" borderId="9" xfId="1" applyFont="1" applyFill="1" applyBorder="1" applyAlignment="1">
      <alignment vertical="center"/>
    </xf>
    <xf numFmtId="0" fontId="0" fillId="27" borderId="35" xfId="0" applyFill="1" applyBorder="1"/>
    <xf numFmtId="43" fontId="0" fillId="27" borderId="33" xfId="1" applyFont="1" applyFill="1" applyBorder="1"/>
    <xf numFmtId="43" fontId="0" fillId="27" borderId="0" xfId="1" applyFont="1" applyFill="1"/>
    <xf numFmtId="164" fontId="0" fillId="27" borderId="33" xfId="1" applyNumberFormat="1" applyFont="1" applyFill="1" applyBorder="1"/>
    <xf numFmtId="9" fontId="0" fillId="27" borderId="0" xfId="2" applyFont="1" applyFill="1"/>
    <xf numFmtId="0" fontId="62" fillId="0" borderId="0" xfId="0" applyFont="1" applyAlignment="1">
      <alignment horizontal="left" vertical="center"/>
    </xf>
    <xf numFmtId="0" fontId="63" fillId="0" borderId="0" xfId="0" applyFont="1" applyAlignment="1">
      <alignment horizontal="left" vertical="center" indent="3"/>
    </xf>
    <xf numFmtId="0" fontId="0" fillId="0" borderId="0" xfId="0" applyAlignment="1">
      <alignment wrapText="1"/>
    </xf>
    <xf numFmtId="164" fontId="0" fillId="27" borderId="9" xfId="0" applyNumberFormat="1" applyFill="1" applyBorder="1"/>
    <xf numFmtId="170" fontId="0" fillId="27" borderId="9" xfId="0" applyNumberFormat="1" applyFill="1" applyBorder="1"/>
    <xf numFmtId="164" fontId="0" fillId="27" borderId="9" xfId="1" applyNumberFormat="1" applyFont="1" applyFill="1" applyBorder="1"/>
    <xf numFmtId="44" fontId="0" fillId="28" borderId="9" xfId="143" applyFont="1" applyFill="1" applyBorder="1"/>
    <xf numFmtId="0" fontId="60" fillId="0" borderId="9" xfId="0" applyFont="1" applyBorder="1" applyAlignment="1">
      <alignment wrapText="1"/>
    </xf>
    <xf numFmtId="0" fontId="60" fillId="0" borderId="9" xfId="0" applyFont="1" applyBorder="1"/>
    <xf numFmtId="164" fontId="60" fillId="0" borderId="9" xfId="1" applyNumberFormat="1" applyFont="1" applyBorder="1"/>
    <xf numFmtId="164" fontId="60" fillId="0" borderId="23" xfId="1" applyNumberFormat="1" applyFont="1" applyFill="1" applyBorder="1"/>
    <xf numFmtId="170" fontId="60" fillId="0" borderId="9" xfId="143" applyNumberFormat="1" applyFont="1" applyBorder="1"/>
    <xf numFmtId="170" fontId="60" fillId="0" borderId="0" xfId="143" applyNumberFormat="1" applyFont="1" applyBorder="1"/>
    <xf numFmtId="0" fontId="0" fillId="0" borderId="33" xfId="0" applyBorder="1" applyAlignment="1">
      <alignment horizontal="left"/>
    </xf>
    <xf numFmtId="170" fontId="0" fillId="30" borderId="9" xfId="0" applyNumberFormat="1" applyFill="1" applyBorder="1"/>
    <xf numFmtId="164" fontId="0" fillId="30" borderId="9" xfId="0" applyNumberFormat="1" applyFill="1" applyBorder="1"/>
    <xf numFmtId="0" fontId="65" fillId="0" borderId="0" xfId="0" applyFont="1"/>
    <xf numFmtId="0" fontId="57" fillId="27" borderId="0" xfId="0" applyFont="1" applyFill="1" applyAlignment="1">
      <alignment horizontal="center"/>
    </xf>
    <xf numFmtId="171" fontId="0" fillId="0" borderId="0" xfId="0" applyNumberFormat="1"/>
    <xf numFmtId="0" fontId="2" fillId="27" borderId="9" xfId="0" applyFont="1" applyFill="1" applyBorder="1" applyAlignment="1">
      <alignment horizontal="center"/>
    </xf>
    <xf numFmtId="10" fontId="2" fillId="27" borderId="9" xfId="0" applyNumberFormat="1" applyFont="1" applyFill="1" applyBorder="1"/>
    <xf numFmtId="3" fontId="2" fillId="27" borderId="9" xfId="0" applyNumberFormat="1" applyFont="1" applyFill="1" applyBorder="1"/>
    <xf numFmtId="10" fontId="2" fillId="0" borderId="0" xfId="0" applyNumberFormat="1" applyFont="1"/>
    <xf numFmtId="0" fontId="0" fillId="27" borderId="0" xfId="0" applyFill="1" applyAlignment="1">
      <alignment horizontal="center"/>
    </xf>
    <xf numFmtId="169" fontId="0" fillId="27" borderId="0" xfId="0" applyNumberFormat="1" applyFill="1" applyAlignment="1">
      <alignment horizontal="center"/>
    </xf>
    <xf numFmtId="10" fontId="0" fillId="0" borderId="0" xfId="0" applyNumberFormat="1"/>
    <xf numFmtId="0" fontId="65" fillId="27" borderId="33" xfId="0" applyFont="1" applyFill="1" applyBorder="1"/>
    <xf numFmtId="0" fontId="51" fillId="0" borderId="0" xfId="106" applyFont="1" applyFill="1"/>
    <xf numFmtId="2" fontId="0" fillId="0" borderId="0" xfId="1" applyNumberFormat="1" applyFont="1"/>
    <xf numFmtId="0" fontId="66" fillId="0" borderId="0" xfId="0" applyFont="1" applyAlignment="1">
      <alignment horizontal="right" vertical="center" wrapText="1"/>
    </xf>
    <xf numFmtId="0" fontId="3" fillId="0" borderId="0" xfId="0" applyFont="1" applyAlignment="1">
      <alignment vertical="center" wrapText="1"/>
    </xf>
    <xf numFmtId="0" fontId="3" fillId="0" borderId="0" xfId="0" applyFont="1" applyAlignment="1">
      <alignment horizontal="right" vertical="center" wrapText="1"/>
    </xf>
    <xf numFmtId="3" fontId="66" fillId="0" borderId="0" xfId="0" applyNumberFormat="1" applyFont="1" applyAlignment="1">
      <alignment horizontal="right" vertical="center" wrapText="1"/>
    </xf>
    <xf numFmtId="0" fontId="3" fillId="0" borderId="0" xfId="0" applyFont="1" applyAlignment="1">
      <alignment horizontal="right" vertical="center"/>
    </xf>
    <xf numFmtId="0" fontId="3" fillId="0" borderId="0" xfId="0" applyFont="1" applyAlignment="1">
      <alignment vertical="center"/>
    </xf>
    <xf numFmtId="0" fontId="68" fillId="0" borderId="7" xfId="0" applyFont="1" applyBorder="1" applyAlignment="1">
      <alignment horizontal="center"/>
    </xf>
    <xf numFmtId="0" fontId="69" fillId="0" borderId="9" xfId="0" applyFont="1" applyBorder="1" applyAlignment="1">
      <alignment horizontal="right"/>
    </xf>
    <xf numFmtId="0" fontId="69" fillId="0" borderId="34" xfId="0" applyFont="1" applyBorder="1"/>
    <xf numFmtId="0" fontId="28" fillId="0" borderId="5" xfId="0" applyFont="1" applyBorder="1"/>
    <xf numFmtId="0" fontId="68" fillId="0" borderId="22" xfId="0" applyFont="1" applyBorder="1"/>
    <xf numFmtId="0" fontId="68" fillId="0" borderId="20" xfId="0" applyFont="1" applyBorder="1"/>
    <xf numFmtId="0" fontId="28" fillId="0" borderId="31" xfId="0" applyFont="1" applyBorder="1"/>
    <xf numFmtId="37" fontId="28" fillId="0" borderId="9" xfId="0" applyNumberFormat="1" applyFont="1" applyBorder="1"/>
    <xf numFmtId="0" fontId="68" fillId="0" borderId="6" xfId="0" applyFont="1" applyBorder="1"/>
    <xf numFmtId="0" fontId="28" fillId="0" borderId="8" xfId="0" applyFont="1" applyBorder="1"/>
    <xf numFmtId="9" fontId="27" fillId="0" borderId="0" xfId="2" applyFont="1" applyFill="1"/>
    <xf numFmtId="41" fontId="27" fillId="0" borderId="0" xfId="2" applyNumberFormat="1" applyFont="1" applyFill="1"/>
    <xf numFmtId="0" fontId="68" fillId="0" borderId="35" xfId="0" applyFont="1" applyBorder="1"/>
    <xf numFmtId="0" fontId="28" fillId="0" borderId="30" xfId="0" applyFont="1" applyBorder="1"/>
    <xf numFmtId="41" fontId="68" fillId="0" borderId="30" xfId="0" applyNumberFormat="1" applyFont="1" applyBorder="1" applyAlignment="1">
      <alignment horizontal="right"/>
    </xf>
    <xf numFmtId="41" fontId="68" fillId="0" borderId="21" xfId="0" applyNumberFormat="1" applyFont="1" applyBorder="1" applyAlignment="1">
      <alignment horizontal="right"/>
    </xf>
    <xf numFmtId="0" fontId="69" fillId="0" borderId="6" xfId="0" applyFont="1" applyBorder="1"/>
    <xf numFmtId="0" fontId="68" fillId="0" borderId="5" xfId="0" applyFont="1" applyBorder="1" applyAlignment="1">
      <alignment horizontal="right"/>
    </xf>
    <xf numFmtId="0" fontId="68" fillId="0" borderId="23" xfId="0" applyFont="1" applyBorder="1" applyAlignment="1">
      <alignment horizontal="right"/>
    </xf>
    <xf numFmtId="0" fontId="28" fillId="0" borderId="7" xfId="0" applyFont="1" applyBorder="1"/>
    <xf numFmtId="41" fontId="28" fillId="0" borderId="9" xfId="0" applyNumberFormat="1" applyFont="1" applyBorder="1"/>
    <xf numFmtId="0" fontId="28" fillId="0" borderId="19" xfId="0" applyFont="1" applyBorder="1"/>
    <xf numFmtId="0" fontId="68" fillId="0" borderId="34" xfId="0" applyFont="1" applyBorder="1"/>
    <xf numFmtId="37" fontId="28" fillId="0" borderId="9" xfId="0" applyNumberFormat="1" applyFont="1" applyBorder="1" applyAlignment="1">
      <alignment horizontal="right"/>
    </xf>
    <xf numFmtId="43" fontId="28" fillId="0" borderId="0" xfId="0" applyNumberFormat="1" applyFont="1"/>
    <xf numFmtId="6" fontId="28" fillId="0" borderId="0" xfId="0" applyNumberFormat="1" applyFont="1"/>
    <xf numFmtId="0" fontId="69" fillId="0" borderId="35" xfId="0" applyFont="1" applyBorder="1"/>
    <xf numFmtId="0" fontId="68" fillId="0" borderId="9" xfId="0" applyFont="1" applyBorder="1"/>
    <xf numFmtId="0" fontId="28" fillId="0" borderId="9" xfId="0" applyFont="1" applyBorder="1"/>
    <xf numFmtId="37" fontId="68" fillId="0" borderId="9" xfId="0" applyNumberFormat="1" applyFont="1" applyBorder="1"/>
    <xf numFmtId="0" fontId="38" fillId="0" borderId="9" xfId="144" applyFont="1" applyBorder="1"/>
    <xf numFmtId="0" fontId="39" fillId="0" borderId="9" xfId="144" applyFont="1" applyBorder="1" applyAlignment="1">
      <alignment horizontal="center"/>
    </xf>
    <xf numFmtId="1" fontId="39" fillId="0" borderId="9" xfId="144" applyNumberFormat="1" applyFont="1" applyBorder="1" applyAlignment="1" applyProtection="1">
      <alignment horizontal="right" wrapText="1"/>
      <protection locked="0"/>
    </xf>
    <xf numFmtId="49" fontId="42" fillId="0" borderId="9" xfId="144" applyNumberFormat="1" applyFont="1" applyBorder="1" applyAlignment="1" applyProtection="1">
      <alignment wrapText="1"/>
      <protection locked="0"/>
    </xf>
    <xf numFmtId="0" fontId="42" fillId="0" borderId="9" xfId="144" applyFont="1" applyBorder="1" applyAlignment="1" applyProtection="1">
      <alignment wrapText="1"/>
      <protection locked="0"/>
    </xf>
    <xf numFmtId="37" fontId="42" fillId="0" borderId="9" xfId="144" applyNumberFormat="1" applyFont="1" applyBorder="1" applyAlignment="1" applyProtection="1">
      <alignment horizontal="right" wrapText="1"/>
      <protection locked="0"/>
    </xf>
    <xf numFmtId="49" fontId="39" fillId="0" borderId="9" xfId="144" applyNumberFormat="1" applyFont="1" applyBorder="1" applyAlignment="1" applyProtection="1">
      <alignment wrapText="1"/>
      <protection locked="0"/>
    </xf>
    <xf numFmtId="37" fontId="39" fillId="0" borderId="9" xfId="144" applyNumberFormat="1" applyFont="1" applyBorder="1" applyAlignment="1" applyProtection="1">
      <alignment horizontal="right" wrapText="1"/>
      <protection locked="0"/>
    </xf>
    <xf numFmtId="0" fontId="46" fillId="0" borderId="9" xfId="144" applyFont="1" applyBorder="1"/>
    <xf numFmtId="0" fontId="47" fillId="0" borderId="9" xfId="144" applyFont="1" applyBorder="1" applyAlignment="1">
      <alignment horizontal="center" wrapText="1"/>
    </xf>
    <xf numFmtId="49" fontId="47" fillId="0" borderId="9" xfId="144" applyNumberFormat="1" applyFont="1" applyBorder="1" applyAlignment="1" applyProtection="1">
      <alignment wrapText="1"/>
      <protection locked="0"/>
    </xf>
    <xf numFmtId="0" fontId="48" fillId="0" borderId="9" xfId="144" applyFont="1" applyBorder="1"/>
    <xf numFmtId="0" fontId="47" fillId="0" borderId="9" xfId="144" applyFont="1" applyBorder="1"/>
    <xf numFmtId="0" fontId="70" fillId="0" borderId="0" xfId="0" applyFont="1" applyAlignment="1">
      <alignment vertical="center"/>
    </xf>
    <xf numFmtId="9" fontId="48" fillId="0" borderId="0" xfId="2" applyFont="1" applyBorder="1"/>
    <xf numFmtId="0" fontId="0" fillId="0" borderId="0" xfId="0" applyAlignment="1">
      <alignment horizontal="right"/>
    </xf>
    <xf numFmtId="0" fontId="42" fillId="27" borderId="9" xfId="0" applyFont="1" applyFill="1" applyBorder="1" applyAlignment="1">
      <alignment vertical="center"/>
    </xf>
    <xf numFmtId="9" fontId="42" fillId="27" borderId="9" xfId="2" applyFont="1" applyFill="1" applyBorder="1" applyAlignment="1">
      <alignment vertical="center"/>
    </xf>
    <xf numFmtId="0" fontId="60" fillId="0" borderId="9" xfId="0" applyFont="1" applyBorder="1" applyAlignment="1">
      <alignment vertical="center"/>
    </xf>
    <xf numFmtId="164" fontId="60" fillId="0" borderId="9" xfId="1" applyNumberFormat="1" applyFont="1" applyBorder="1" applyAlignment="1">
      <alignment vertical="center"/>
    </xf>
    <xf numFmtId="170" fontId="0" fillId="0" borderId="9" xfId="0" applyNumberFormat="1" applyBorder="1"/>
    <xf numFmtId="164" fontId="0" fillId="0" borderId="9" xfId="0" applyNumberFormat="1" applyBorder="1"/>
    <xf numFmtId="0" fontId="0" fillId="27" borderId="36" xfId="0" applyFill="1" applyBorder="1"/>
    <xf numFmtId="0" fontId="0" fillId="28" borderId="36" xfId="0" applyFill="1" applyBorder="1"/>
    <xf numFmtId="0" fontId="62" fillId="0" borderId="0" xfId="0" applyFont="1" applyAlignment="1">
      <alignment horizontal="left" vertical="center" indent="3"/>
    </xf>
    <xf numFmtId="0" fontId="42" fillId="0" borderId="0" xfId="0" applyFont="1" applyAlignment="1">
      <alignment horizontal="left" vertical="center" indent="6"/>
    </xf>
    <xf numFmtId="0" fontId="57" fillId="0" borderId="0" xfId="0" applyFont="1" applyAlignment="1">
      <alignment vertical="center"/>
    </xf>
    <xf numFmtId="44" fontId="0" fillId="0" borderId="9" xfId="143" applyFont="1" applyFill="1" applyBorder="1"/>
    <xf numFmtId="0" fontId="51" fillId="0" borderId="9" xfId="106" applyFont="1" applyFill="1" applyBorder="1" applyProtection="1"/>
    <xf numFmtId="0" fontId="59" fillId="0" borderId="0" xfId="0" applyFont="1" applyAlignment="1">
      <alignment horizontal="left" vertical="top" wrapText="1"/>
    </xf>
    <xf numFmtId="0" fontId="2" fillId="0" borderId="7" xfId="0" applyFont="1" applyBorder="1" applyAlignment="1">
      <alignment horizontal="center"/>
    </xf>
    <xf numFmtId="0" fontId="4"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0" fillId="0" borderId="0" xfId="0"/>
    <xf numFmtId="0" fontId="31" fillId="0" borderId="0" xfId="0" applyFont="1" applyAlignment="1">
      <alignment horizontal="center" vertical="center"/>
    </xf>
    <xf numFmtId="0" fontId="4" fillId="0" borderId="0" xfId="0" applyFont="1" applyAlignment="1">
      <alignment horizontal="center" vertical="center"/>
    </xf>
    <xf numFmtId="0" fontId="2" fillId="0" borderId="32" xfId="0" applyFont="1" applyBorder="1" applyAlignment="1">
      <alignment horizontal="center" vertical="center"/>
    </xf>
    <xf numFmtId="37" fontId="2" fillId="0" borderId="9" xfId="0" applyNumberFormat="1" applyFont="1" applyBorder="1" applyAlignment="1">
      <alignment vertical="center" wrapText="1"/>
    </xf>
    <xf numFmtId="0" fontId="3" fillId="0" borderId="0" xfId="0" applyFont="1" applyAlignment="1">
      <alignment vertical="center" wrapText="1"/>
    </xf>
    <xf numFmtId="0" fontId="2" fillId="0" borderId="7" xfId="0" applyFont="1" applyBorder="1" applyAlignment="1">
      <alignment horizontal="center" vertical="center"/>
    </xf>
    <xf numFmtId="0" fontId="67" fillId="0" borderId="0" xfId="0" applyFont="1" applyAlignment="1">
      <alignment horizontal="center"/>
    </xf>
    <xf numFmtId="0" fontId="68" fillId="0" borderId="0" xfId="0" applyFont="1" applyAlignment="1">
      <alignment horizontal="center"/>
    </xf>
    <xf numFmtId="0" fontId="35" fillId="0" borderId="0" xfId="0" applyFont="1" applyAlignment="1" applyProtection="1">
      <alignment horizontal="center" wrapText="1"/>
      <protection locked="0"/>
    </xf>
    <xf numFmtId="0" fontId="26" fillId="0" borderId="0" xfId="0" applyFont="1" applyAlignment="1" applyProtection="1">
      <alignment horizontal="center" wrapText="1"/>
      <protection locked="0"/>
    </xf>
    <xf numFmtId="49" fontId="37" fillId="0" borderId="7" xfId="0" applyNumberFormat="1" applyFont="1" applyBorder="1" applyAlignment="1" applyProtection="1">
      <alignment horizontal="center" wrapText="1"/>
      <protection locked="0"/>
    </xf>
    <xf numFmtId="0" fontId="45" fillId="0" borderId="0" xfId="0" applyFont="1" applyAlignment="1">
      <alignment horizontal="center"/>
    </xf>
    <xf numFmtId="49" fontId="37" fillId="0" borderId="7" xfId="0" applyNumberFormat="1" applyFont="1" applyBorder="1" applyAlignment="1" applyProtection="1">
      <alignment horizontal="center"/>
      <protection locked="0"/>
    </xf>
    <xf numFmtId="0" fontId="39" fillId="0" borderId="0" xfId="0" applyFont="1" applyAlignment="1">
      <alignment horizontal="center"/>
    </xf>
    <xf numFmtId="0" fontId="47" fillId="0" borderId="0" xfId="0" applyFont="1" applyAlignment="1">
      <alignment horizontal="center"/>
    </xf>
  </cellXfs>
  <cellStyles count="145">
    <cellStyle name=" 1" xfId="123" xr:uid="{00000000-0005-0000-0000-000000000000}"/>
    <cellStyle name=" 1 2" xfId="122" xr:uid="{00000000-0005-0000-0000-000001000000}"/>
    <cellStyle name=" 2" xfId="118" xr:uid="{00000000-0005-0000-0000-000002000000}"/>
    <cellStyle name=" 3" xfId="121" xr:uid="{00000000-0005-0000-0000-000003000000}"/>
    <cellStyle name=" 4" xfId="120" xr:uid="{00000000-0005-0000-0000-000004000000}"/>
    <cellStyle name=" 5" xfId="119" xr:uid="{00000000-0005-0000-0000-000005000000}"/>
    <cellStyle name=" 6" xfId="116" xr:uid="{00000000-0005-0000-0000-000006000000}"/>
    <cellStyle name="_050722 - HR Data " xfId="124" xr:uid="{00000000-0005-0000-0000-000007000000}"/>
    <cellStyle name="_Copy of GMEC Financial Pack 221007 v2 " xfId="117" xr:uid="{00000000-0005-0000-0000-000008000000}"/>
    <cellStyle name="_CREG Journals CDS May " xfId="126" xr:uid="{00000000-0005-0000-0000-000009000000}"/>
    <cellStyle name="_Deals YTD " xfId="127" xr:uid="{00000000-0005-0000-0000-00000A000000}"/>
    <cellStyle name="_Equity_EPT Perf Fee " xfId="128" xr:uid="{00000000-0005-0000-0000-00000B000000}"/>
    <cellStyle name="_Flash Report_May 09_GMS " xfId="129" xr:uid="{00000000-0005-0000-0000-00000C000000}"/>
    <cellStyle name="_GMEC Financial Pack 301007  " xfId="130" xr:uid="{00000000-0005-0000-0000-00000D000000}"/>
    <cellStyle name="_Sheet1_EPT Perf Fee " xfId="131" xr:uid="{00000000-0005-0000-0000-00000E000000}"/>
    <cellStyle name="˙˙˙" xfId="132" xr:uid="{00000000-0005-0000-0000-00000F000000}"/>
    <cellStyle name="=C:\WINDOWS\SYSTEM32\COMMAND.COM" xfId="3" xr:uid="{00000000-0005-0000-0000-000010000000}"/>
    <cellStyle name="=C:\WINDOWS\SYSTEM32\COMMAND.COM 2" xfId="4" xr:uid="{00000000-0005-0000-0000-000011000000}"/>
    <cellStyle name="=C:\WINDOWS\SYSTEM32\COMMAND.COM_sample" xfId="5" xr:uid="{00000000-0005-0000-0000-000012000000}"/>
    <cellStyle name="20% - Accent1 2" xfId="6" xr:uid="{00000000-0005-0000-0000-000013000000}"/>
    <cellStyle name="20% - Accent2 2" xfId="7" xr:uid="{00000000-0005-0000-0000-000014000000}"/>
    <cellStyle name="20% - Accent3 2" xfId="8" xr:uid="{00000000-0005-0000-0000-000015000000}"/>
    <cellStyle name="20% - Accent4 2" xfId="9" xr:uid="{00000000-0005-0000-0000-000016000000}"/>
    <cellStyle name="20% - Accent5 2" xfId="10" xr:uid="{00000000-0005-0000-0000-000017000000}"/>
    <cellStyle name="20% - Accent6 2" xfId="11" xr:uid="{00000000-0005-0000-0000-000018000000}"/>
    <cellStyle name="40% - Accent1 2" xfId="12" xr:uid="{00000000-0005-0000-0000-000019000000}"/>
    <cellStyle name="40% - Accent2 2" xfId="13" xr:uid="{00000000-0005-0000-0000-00001A000000}"/>
    <cellStyle name="40% - Accent3 2" xfId="14" xr:uid="{00000000-0005-0000-0000-00001B000000}"/>
    <cellStyle name="40% - Accent4 2" xfId="15" xr:uid="{00000000-0005-0000-0000-00001C000000}"/>
    <cellStyle name="40% - Accent5 2" xfId="16" xr:uid="{00000000-0005-0000-0000-00001D000000}"/>
    <cellStyle name="40% - Accent6 2" xfId="17" xr:uid="{00000000-0005-0000-0000-00001E000000}"/>
    <cellStyle name="60% - Accent1 2" xfId="18" xr:uid="{00000000-0005-0000-0000-00001F000000}"/>
    <cellStyle name="60% - Accent2 2" xfId="19" xr:uid="{00000000-0005-0000-0000-000020000000}"/>
    <cellStyle name="60% - Accent3 2" xfId="20" xr:uid="{00000000-0005-0000-0000-000021000000}"/>
    <cellStyle name="60% - Accent4 2" xfId="21" xr:uid="{00000000-0005-0000-0000-000022000000}"/>
    <cellStyle name="60% - Accent5 2" xfId="22" xr:uid="{00000000-0005-0000-0000-000023000000}"/>
    <cellStyle name="60% - Accent6 2" xfId="23" xr:uid="{00000000-0005-0000-0000-000024000000}"/>
    <cellStyle name="Accent1 2" xfId="24" xr:uid="{00000000-0005-0000-0000-000025000000}"/>
    <cellStyle name="Accent2 2" xfId="25" xr:uid="{00000000-0005-0000-0000-000026000000}"/>
    <cellStyle name="Accent3 2" xfId="26" xr:uid="{00000000-0005-0000-0000-000027000000}"/>
    <cellStyle name="Accent4 2" xfId="27" xr:uid="{00000000-0005-0000-0000-000028000000}"/>
    <cellStyle name="Accent5 2" xfId="28" xr:uid="{00000000-0005-0000-0000-000029000000}"/>
    <cellStyle name="Accent6 2" xfId="29" xr:uid="{00000000-0005-0000-0000-00002A000000}"/>
    <cellStyle name="Bad 2" xfId="30" xr:uid="{00000000-0005-0000-0000-00002B000000}"/>
    <cellStyle name="Calculation 2" xfId="31" xr:uid="{00000000-0005-0000-0000-00002C000000}"/>
    <cellStyle name="Check Cell 2" xfId="32" xr:uid="{00000000-0005-0000-0000-00002D000000}"/>
    <cellStyle name="Comma" xfId="1" builtinId="3"/>
    <cellStyle name="Comma 10" xfId="33" xr:uid="{00000000-0005-0000-0000-00002F000000}"/>
    <cellStyle name="Comma 2" xfId="34" xr:uid="{00000000-0005-0000-0000-000030000000}"/>
    <cellStyle name="Comma 2 2" xfId="114" xr:uid="{00000000-0005-0000-0000-000031000000}"/>
    <cellStyle name="Comma 3" xfId="35" xr:uid="{00000000-0005-0000-0000-000032000000}"/>
    <cellStyle name="Comma 3 2" xfId="36" xr:uid="{00000000-0005-0000-0000-000033000000}"/>
    <cellStyle name="Comma 3 3" xfId="110" xr:uid="{00000000-0005-0000-0000-000034000000}"/>
    <cellStyle name="Comma 4" xfId="37" xr:uid="{00000000-0005-0000-0000-000035000000}"/>
    <cellStyle name="Comma 4 2" xfId="38" xr:uid="{00000000-0005-0000-0000-000036000000}"/>
    <cellStyle name="Comma 5" xfId="39" xr:uid="{00000000-0005-0000-0000-000037000000}"/>
    <cellStyle name="Comma 5 2" xfId="40" xr:uid="{00000000-0005-0000-0000-000038000000}"/>
    <cellStyle name="Comma 6" xfId="41" xr:uid="{00000000-0005-0000-0000-000039000000}"/>
    <cellStyle name="Comma 6 2" xfId="42" xr:uid="{00000000-0005-0000-0000-00003A000000}"/>
    <cellStyle name="Comma 7" xfId="43" xr:uid="{00000000-0005-0000-0000-00003B000000}"/>
    <cellStyle name="Comma 8" xfId="44" xr:uid="{00000000-0005-0000-0000-00003C000000}"/>
    <cellStyle name="Comma 9" xfId="45" xr:uid="{00000000-0005-0000-0000-00003D000000}"/>
    <cellStyle name="Currency" xfId="143" builtinId="4"/>
    <cellStyle name="Currency 2" xfId="46" xr:uid="{00000000-0005-0000-0000-00003E000000}"/>
    <cellStyle name="Currency 2 2" xfId="47" xr:uid="{00000000-0005-0000-0000-00003F000000}"/>
    <cellStyle name="Currency 3" xfId="48" xr:uid="{00000000-0005-0000-0000-000040000000}"/>
    <cellStyle name="Currency 3 2" xfId="49" xr:uid="{00000000-0005-0000-0000-000041000000}"/>
    <cellStyle name="Currency 4" xfId="50" xr:uid="{00000000-0005-0000-0000-000042000000}"/>
    <cellStyle name="Currency 4 2" xfId="51" xr:uid="{00000000-0005-0000-0000-000043000000}"/>
    <cellStyle name="Explanatory Text 2" xfId="52" xr:uid="{00000000-0005-0000-0000-000044000000}"/>
    <cellStyle name="Good 2" xfId="53" xr:uid="{00000000-0005-0000-0000-000045000000}"/>
    <cellStyle name="Heading 1 2" xfId="54" xr:uid="{00000000-0005-0000-0000-000046000000}"/>
    <cellStyle name="Heading 2 2" xfId="55" xr:uid="{00000000-0005-0000-0000-000047000000}"/>
    <cellStyle name="Heading 3 2" xfId="56" xr:uid="{00000000-0005-0000-0000-000048000000}"/>
    <cellStyle name="Heading 4 2" xfId="57" xr:uid="{00000000-0005-0000-0000-000049000000}"/>
    <cellStyle name="Hyperlink" xfId="106" builtinId="8"/>
    <cellStyle name="Hyperlink 2" xfId="108" xr:uid="{00000000-0005-0000-0000-00004B000000}"/>
    <cellStyle name="Input 2" xfId="58" xr:uid="{00000000-0005-0000-0000-00004C000000}"/>
    <cellStyle name="Linked Cell 2" xfId="59" xr:uid="{00000000-0005-0000-0000-00004D000000}"/>
    <cellStyle name="Millares [0]_2AV_M_M " xfId="133" xr:uid="{00000000-0005-0000-0000-00004E000000}"/>
    <cellStyle name="Millares_2AV_M_M " xfId="134" xr:uid="{00000000-0005-0000-0000-00004F000000}"/>
    <cellStyle name="Moneda [0]_2AV_M_M " xfId="135" xr:uid="{00000000-0005-0000-0000-000050000000}"/>
    <cellStyle name="Moneda_2AV_M_M " xfId="136" xr:uid="{00000000-0005-0000-0000-000051000000}"/>
    <cellStyle name="Neutral 2" xfId="60" xr:uid="{00000000-0005-0000-0000-000052000000}"/>
    <cellStyle name="Normal" xfId="0" builtinId="0"/>
    <cellStyle name="Normal 10" xfId="61" xr:uid="{00000000-0005-0000-0000-000054000000}"/>
    <cellStyle name="Normal 11" xfId="62" xr:uid="{00000000-0005-0000-0000-000055000000}"/>
    <cellStyle name="Normal 12" xfId="63" xr:uid="{00000000-0005-0000-0000-000056000000}"/>
    <cellStyle name="Normal 13" xfId="105" xr:uid="{00000000-0005-0000-0000-000057000000}"/>
    <cellStyle name="Normal 14" xfId="107" xr:uid="{00000000-0005-0000-0000-000058000000}"/>
    <cellStyle name="Normal 14 2" xfId="144" xr:uid="{978BCC8D-B59F-488C-B53E-9BBA1E9DF3E1}"/>
    <cellStyle name="Normal 2" xfId="64" xr:uid="{00000000-0005-0000-0000-000059000000}"/>
    <cellStyle name="Normal 2 2" xfId="65" xr:uid="{00000000-0005-0000-0000-00005A000000}"/>
    <cellStyle name="Normal 2 3" xfId="66" xr:uid="{00000000-0005-0000-0000-00005B000000}"/>
    <cellStyle name="Normal 2 3 2" xfId="137" xr:uid="{00000000-0005-0000-0000-00005C000000}"/>
    <cellStyle name="Normal 2_AFE201112_LO3_JZH_1_GO_v2" xfId="67" xr:uid="{00000000-0005-0000-0000-00005D000000}"/>
    <cellStyle name="Normal 3" xfId="68" xr:uid="{00000000-0005-0000-0000-00005E000000}"/>
    <cellStyle name="Normal 3 2" xfId="112" xr:uid="{00000000-0005-0000-0000-00005F000000}"/>
    <cellStyle name="Normal 3 3" xfId="109" xr:uid="{00000000-0005-0000-0000-000060000000}"/>
    <cellStyle name="Normal 4" xfId="69" xr:uid="{00000000-0005-0000-0000-000061000000}"/>
    <cellStyle name="Normal 4 2" xfId="125" xr:uid="{00000000-0005-0000-0000-000062000000}"/>
    <cellStyle name="Normal 5" xfId="70" xr:uid="{00000000-0005-0000-0000-000063000000}"/>
    <cellStyle name="Normal 6" xfId="71" xr:uid="{00000000-0005-0000-0000-000064000000}"/>
    <cellStyle name="Normal 6 2" xfId="72" xr:uid="{00000000-0005-0000-0000-000065000000}"/>
    <cellStyle name="Normal 6 2 2" xfId="73" xr:uid="{00000000-0005-0000-0000-000066000000}"/>
    <cellStyle name="Normal 6 3" xfId="74" xr:uid="{00000000-0005-0000-0000-000067000000}"/>
    <cellStyle name="Normal 6 3 2" xfId="75" xr:uid="{00000000-0005-0000-0000-000068000000}"/>
    <cellStyle name="Normal 6 4" xfId="76" xr:uid="{00000000-0005-0000-0000-000069000000}"/>
    <cellStyle name="Normal 7" xfId="77" xr:uid="{00000000-0005-0000-0000-00006A000000}"/>
    <cellStyle name="Normal 7 2" xfId="78" xr:uid="{00000000-0005-0000-0000-00006B000000}"/>
    <cellStyle name="Normal 7 2 2" xfId="79" xr:uid="{00000000-0005-0000-0000-00006C000000}"/>
    <cellStyle name="Normal 7 3" xfId="80" xr:uid="{00000000-0005-0000-0000-00006D000000}"/>
    <cellStyle name="Normal 7 3 2" xfId="81" xr:uid="{00000000-0005-0000-0000-00006E000000}"/>
    <cellStyle name="Normal 7 4" xfId="82" xr:uid="{00000000-0005-0000-0000-00006F000000}"/>
    <cellStyle name="Normal 8" xfId="83" xr:uid="{00000000-0005-0000-0000-000070000000}"/>
    <cellStyle name="Normal 8 2" xfId="113" xr:uid="{00000000-0005-0000-0000-000071000000}"/>
    <cellStyle name="Normal 9" xfId="84" xr:uid="{00000000-0005-0000-0000-000072000000}"/>
    <cellStyle name="Note 2" xfId="85" xr:uid="{00000000-0005-0000-0000-000073000000}"/>
    <cellStyle name="Output 2" xfId="86" xr:uid="{00000000-0005-0000-0000-000074000000}"/>
    <cellStyle name="Percent" xfId="2" builtinId="5"/>
    <cellStyle name="Percent 10" xfId="141" xr:uid="{00000000-0005-0000-0000-000076000000}"/>
    <cellStyle name="Percent 2" xfId="87" xr:uid="{00000000-0005-0000-0000-000077000000}"/>
    <cellStyle name="Percent 2 2" xfId="88" xr:uid="{00000000-0005-0000-0000-000078000000}"/>
    <cellStyle name="Percent 2 3" xfId="142" xr:uid="{00000000-0005-0000-0000-000079000000}"/>
    <cellStyle name="Percent 3" xfId="89" xr:uid="{00000000-0005-0000-0000-00007A000000}"/>
    <cellStyle name="Percent 3 2" xfId="90" xr:uid="{00000000-0005-0000-0000-00007B000000}"/>
    <cellStyle name="Percent 3 3" xfId="111" xr:uid="{00000000-0005-0000-0000-00007C000000}"/>
    <cellStyle name="Percent 4" xfId="91" xr:uid="{00000000-0005-0000-0000-00007D000000}"/>
    <cellStyle name="Percent 4 2" xfId="92" xr:uid="{00000000-0005-0000-0000-00007E000000}"/>
    <cellStyle name="Percent 4 3" xfId="138" xr:uid="{00000000-0005-0000-0000-00007F000000}"/>
    <cellStyle name="Percent 5" xfId="93" xr:uid="{00000000-0005-0000-0000-000080000000}"/>
    <cellStyle name="Percent 5 2" xfId="94" xr:uid="{00000000-0005-0000-0000-000081000000}"/>
    <cellStyle name="Percent 6" xfId="95" xr:uid="{00000000-0005-0000-0000-000082000000}"/>
    <cellStyle name="Percent 6 2" xfId="96" xr:uid="{00000000-0005-0000-0000-000083000000}"/>
    <cellStyle name="Percent 7" xfId="97" xr:uid="{00000000-0005-0000-0000-000084000000}"/>
    <cellStyle name="Percent 7 2" xfId="98" xr:uid="{00000000-0005-0000-0000-000085000000}"/>
    <cellStyle name="Percent 8" xfId="99" xr:uid="{00000000-0005-0000-0000-000086000000}"/>
    <cellStyle name="Percent 8 2" xfId="100" xr:uid="{00000000-0005-0000-0000-000087000000}"/>
    <cellStyle name="Percent 9" xfId="101" xr:uid="{00000000-0005-0000-0000-000088000000}"/>
    <cellStyle name="Standard 2" xfId="139" xr:uid="{00000000-0005-0000-0000-000089000000}"/>
    <cellStyle name="Standard 2 2" xfId="115" xr:uid="{00000000-0005-0000-0000-00008A000000}"/>
    <cellStyle name="Standard_FinSum" xfId="140" xr:uid="{00000000-0005-0000-0000-00008B000000}"/>
    <cellStyle name="Title 2" xfId="102" xr:uid="{00000000-0005-0000-0000-00008C000000}"/>
    <cellStyle name="Total 2" xfId="103" xr:uid="{00000000-0005-0000-0000-00008D000000}"/>
    <cellStyle name="Warning Text 2" xfId="104" xr:uid="{00000000-0005-0000-0000-00008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F93CD-BF10-4B59-B9A0-48D806999FF3}">
  <dimension ref="B2:M18"/>
  <sheetViews>
    <sheetView tabSelected="1" workbookViewId="0"/>
  </sheetViews>
  <sheetFormatPr defaultColWidth="8.85546875" defaultRowHeight="15" x14ac:dyDescent="0.25"/>
  <cols>
    <col min="1" max="1" width="3.85546875" customWidth="1"/>
    <col min="2" max="2" width="14.5703125" customWidth="1"/>
    <col min="7" max="7" width="15" customWidth="1"/>
    <col min="9" max="9" width="10.5703125" customWidth="1"/>
  </cols>
  <sheetData>
    <row r="2" spans="2:13" ht="15.75" x14ac:dyDescent="0.25">
      <c r="B2" s="120" t="s">
        <v>377</v>
      </c>
      <c r="C2" s="121"/>
      <c r="D2" s="121"/>
      <c r="E2" s="121"/>
      <c r="F2" s="121"/>
      <c r="G2" s="121"/>
      <c r="H2" s="121"/>
      <c r="I2" s="121"/>
      <c r="J2" s="121"/>
      <c r="K2" s="121"/>
      <c r="L2" s="121"/>
      <c r="M2" s="121"/>
    </row>
    <row r="3" spans="2:13" x14ac:dyDescent="0.25">
      <c r="B3" s="121"/>
      <c r="C3" s="121"/>
      <c r="D3" s="121"/>
      <c r="E3" s="121"/>
      <c r="F3" s="121"/>
      <c r="G3" s="121"/>
      <c r="H3" s="121"/>
      <c r="I3" s="121"/>
      <c r="J3" s="121"/>
      <c r="K3" s="121"/>
      <c r="L3" s="121"/>
      <c r="M3" s="121"/>
    </row>
    <row r="4" spans="2:13" ht="14.45" customHeight="1" x14ac:dyDescent="0.25">
      <c r="B4" s="244" t="s">
        <v>378</v>
      </c>
      <c r="C4" s="244"/>
      <c r="D4" s="244"/>
      <c r="E4" s="244"/>
      <c r="F4" s="244"/>
      <c r="G4" s="244"/>
      <c r="H4" s="244"/>
      <c r="I4" s="244"/>
      <c r="J4" s="244"/>
      <c r="K4" s="244"/>
      <c r="L4" s="244"/>
      <c r="M4" s="244"/>
    </row>
    <row r="5" spans="2:13" x14ac:dyDescent="0.25">
      <c r="B5" s="244"/>
      <c r="C5" s="244"/>
      <c r="D5" s="244"/>
      <c r="E5" s="244"/>
      <c r="F5" s="244"/>
      <c r="G5" s="244"/>
      <c r="H5" s="244"/>
      <c r="I5" s="244"/>
      <c r="J5" s="244"/>
      <c r="K5" s="244"/>
      <c r="L5" s="244"/>
      <c r="M5" s="244"/>
    </row>
    <row r="6" spans="2:13" x14ac:dyDescent="0.25">
      <c r="B6" s="244"/>
      <c r="C6" s="244"/>
      <c r="D6" s="244"/>
      <c r="E6" s="244"/>
      <c r="F6" s="244"/>
      <c r="G6" s="244"/>
      <c r="H6" s="244"/>
      <c r="I6" s="244"/>
      <c r="J6" s="244"/>
      <c r="K6" s="244"/>
      <c r="L6" s="244"/>
      <c r="M6" s="244"/>
    </row>
    <row r="7" spans="2:13" x14ac:dyDescent="0.25">
      <c r="B7" s="244"/>
      <c r="C7" s="244"/>
      <c r="D7" s="244"/>
      <c r="E7" s="244"/>
      <c r="F7" s="244"/>
      <c r="G7" s="244"/>
      <c r="H7" s="244"/>
      <c r="I7" s="244"/>
      <c r="J7" s="244"/>
      <c r="K7" s="244"/>
      <c r="L7" s="244"/>
      <c r="M7" s="244"/>
    </row>
    <row r="8" spans="2:13" x14ac:dyDescent="0.25">
      <c r="B8" s="244"/>
      <c r="C8" s="244"/>
      <c r="D8" s="244"/>
      <c r="E8" s="244"/>
      <c r="F8" s="244"/>
      <c r="G8" s="244"/>
      <c r="H8" s="244"/>
      <c r="I8" s="244"/>
      <c r="J8" s="244"/>
      <c r="K8" s="244"/>
      <c r="L8" s="244"/>
      <c r="M8" s="244"/>
    </row>
    <row r="9" spans="2:13" x14ac:dyDescent="0.25">
      <c r="B9" s="244"/>
      <c r="C9" s="244"/>
      <c r="D9" s="244"/>
      <c r="E9" s="244"/>
      <c r="F9" s="244"/>
      <c r="G9" s="244"/>
      <c r="H9" s="244"/>
      <c r="I9" s="244"/>
      <c r="J9" s="244"/>
      <c r="K9" s="244"/>
      <c r="L9" s="244"/>
      <c r="M9" s="244"/>
    </row>
    <row r="10" spans="2:13" x14ac:dyDescent="0.25">
      <c r="B10" s="244"/>
      <c r="C10" s="244"/>
      <c r="D10" s="244"/>
      <c r="E10" s="244"/>
      <c r="F10" s="244"/>
      <c r="G10" s="244"/>
      <c r="H10" s="244"/>
      <c r="I10" s="244"/>
      <c r="J10" s="244"/>
      <c r="K10" s="244"/>
      <c r="L10" s="244"/>
      <c r="M10" s="244"/>
    </row>
    <row r="11" spans="2:13" x14ac:dyDescent="0.25">
      <c r="B11" s="244"/>
      <c r="C11" s="244"/>
      <c r="D11" s="244"/>
      <c r="E11" s="244"/>
      <c r="F11" s="244"/>
      <c r="G11" s="244"/>
      <c r="H11" s="244"/>
      <c r="I11" s="244"/>
      <c r="J11" s="244"/>
      <c r="K11" s="244"/>
      <c r="L11" s="244"/>
      <c r="M11" s="244"/>
    </row>
    <row r="12" spans="2:13" ht="15.75" x14ac:dyDescent="0.25">
      <c r="B12" s="120" t="s">
        <v>379</v>
      </c>
      <c r="C12" s="122" t="s">
        <v>380</v>
      </c>
      <c r="D12" s="122"/>
      <c r="E12" s="122"/>
      <c r="F12" s="122"/>
      <c r="G12" s="122"/>
      <c r="I12" s="123" t="s">
        <v>381</v>
      </c>
    </row>
    <row r="13" spans="2:13" x14ac:dyDescent="0.25">
      <c r="B13" s="121"/>
      <c r="C13" s="124" t="s">
        <v>382</v>
      </c>
      <c r="D13" s="124"/>
      <c r="E13" s="124"/>
      <c r="F13" s="124"/>
      <c r="G13" s="124"/>
      <c r="I13" s="125" t="s">
        <v>383</v>
      </c>
    </row>
    <row r="14" spans="2:13" x14ac:dyDescent="0.25">
      <c r="C14" s="126" t="s">
        <v>384</v>
      </c>
      <c r="D14" s="127"/>
      <c r="E14" s="126"/>
      <c r="F14" s="126"/>
      <c r="G14" s="126"/>
      <c r="I14" t="s">
        <v>385</v>
      </c>
    </row>
    <row r="15" spans="2:13" x14ac:dyDescent="0.25">
      <c r="C15" s="128" t="s">
        <v>386</v>
      </c>
      <c r="D15" s="129"/>
      <c r="E15" s="128"/>
      <c r="F15" s="128"/>
      <c r="G15" s="128"/>
    </row>
    <row r="16" spans="2:13" x14ac:dyDescent="0.25">
      <c r="D16" s="123"/>
    </row>
    <row r="17" spans="2:13" ht="15.75" x14ac:dyDescent="0.25">
      <c r="B17" s="120"/>
      <c r="C17" s="121"/>
      <c r="D17" s="121"/>
      <c r="E17" s="121"/>
      <c r="F17" s="121"/>
      <c r="G17" s="121"/>
      <c r="H17" s="121"/>
      <c r="I17" s="121"/>
      <c r="J17" s="121"/>
      <c r="K17" s="121"/>
      <c r="L17" s="121"/>
      <c r="M17" s="121"/>
    </row>
    <row r="18" spans="2:13" x14ac:dyDescent="0.25">
      <c r="B18" s="121"/>
      <c r="C18" s="121"/>
      <c r="D18" s="121"/>
      <c r="E18" s="121"/>
      <c r="F18" s="121"/>
      <c r="G18" s="121"/>
      <c r="H18" s="121"/>
      <c r="I18" s="121"/>
      <c r="J18" s="121"/>
      <c r="K18" s="121"/>
      <c r="L18" s="121"/>
      <c r="M18" s="121"/>
    </row>
  </sheetData>
  <mergeCells count="1">
    <mergeCell ref="B4:M11"/>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D3A7A-8820-49D0-82AE-61E54CF2F04C}">
  <dimension ref="N1"/>
  <sheetViews>
    <sheetView workbookViewId="0">
      <selection activeCell="N1" sqref="N1"/>
    </sheetView>
  </sheetViews>
  <sheetFormatPr defaultColWidth="9.140625" defaultRowHeight="15" x14ac:dyDescent="0.25"/>
  <cols>
    <col min="1" max="13" width="9.140625" style="3"/>
    <col min="14" max="14" width="11.42578125" style="3" customWidth="1"/>
    <col min="15" max="16384" width="9.140625" style="3"/>
  </cols>
  <sheetData>
    <row r="1" spans="14:14" x14ac:dyDescent="0.25">
      <c r="N1" s="24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B41BD-1CFB-4DF1-BA65-BD75C6B1D54C}">
  <sheetPr>
    <tabColor rgb="FFFFC000"/>
  </sheetPr>
  <dimension ref="A1:I102"/>
  <sheetViews>
    <sheetView zoomScaleNormal="100" workbookViewId="0">
      <selection sqref="A1:D1"/>
    </sheetView>
  </sheetViews>
  <sheetFormatPr defaultColWidth="8.5703125" defaultRowHeight="15" x14ac:dyDescent="0.25"/>
  <cols>
    <col min="1" max="1" width="57" bestFit="1" customWidth="1"/>
    <col min="2" max="2" width="13.42578125" customWidth="1"/>
    <col min="3" max="3" width="14" customWidth="1"/>
    <col min="4" max="4" width="12.42578125" customWidth="1"/>
    <col min="5" max="5" width="16.85546875" customWidth="1"/>
    <col min="7" max="7" width="12.5703125" customWidth="1"/>
    <col min="8" max="8" width="10.5703125" bestFit="1" customWidth="1"/>
    <col min="9" max="9" width="10.42578125" bestFit="1" customWidth="1"/>
  </cols>
  <sheetData>
    <row r="1" spans="1:9" ht="15.75" x14ac:dyDescent="0.25">
      <c r="A1" s="246" t="s">
        <v>4</v>
      </c>
      <c r="B1" s="246"/>
      <c r="C1" s="246"/>
      <c r="D1" s="246"/>
      <c r="G1" s="178"/>
    </row>
    <row r="2" spans="1:9" ht="15.75" x14ac:dyDescent="0.25">
      <c r="A2" s="246" t="s">
        <v>5</v>
      </c>
      <c r="B2" s="246"/>
      <c r="C2" s="246"/>
      <c r="D2" s="246"/>
      <c r="G2" s="178"/>
    </row>
    <row r="3" spans="1:9" x14ac:dyDescent="0.25">
      <c r="A3" s="247" t="s">
        <v>6</v>
      </c>
      <c r="B3" s="247"/>
      <c r="C3" s="247"/>
      <c r="D3" s="247"/>
      <c r="G3" s="178"/>
    </row>
    <row r="4" spans="1:9" x14ac:dyDescent="0.25">
      <c r="A4" s="247" t="s">
        <v>7</v>
      </c>
      <c r="B4" s="247"/>
      <c r="C4" s="247"/>
      <c r="D4" s="247"/>
      <c r="G4" s="178"/>
    </row>
    <row r="6" spans="1:9" x14ac:dyDescent="0.25">
      <c r="A6" s="65" t="s">
        <v>8</v>
      </c>
      <c r="B6" s="66">
        <v>45291</v>
      </c>
      <c r="C6" s="66">
        <v>44926</v>
      </c>
      <c r="D6" s="66">
        <v>44561</v>
      </c>
      <c r="G6" s="14"/>
      <c r="H6" s="14"/>
      <c r="I6" s="14"/>
    </row>
    <row r="7" spans="1:9" ht="15" customHeight="1" x14ac:dyDescent="0.25">
      <c r="A7" s="64"/>
      <c r="B7" s="64"/>
      <c r="C7" s="64"/>
      <c r="D7" s="64"/>
      <c r="G7" s="15"/>
      <c r="H7" s="15"/>
      <c r="I7" s="15"/>
    </row>
    <row r="8" spans="1:9" x14ac:dyDescent="0.25">
      <c r="A8" s="63" t="s">
        <v>9</v>
      </c>
      <c r="B8" s="63"/>
      <c r="C8" s="63"/>
      <c r="D8" s="63"/>
      <c r="G8" s="15"/>
      <c r="H8" s="15"/>
      <c r="I8" s="15"/>
    </row>
    <row r="9" spans="1:9" ht="14.45" customHeight="1" x14ac:dyDescent="0.25">
      <c r="A9" s="9" t="s">
        <v>10</v>
      </c>
      <c r="B9" s="62">
        <v>1543.875</v>
      </c>
      <c r="C9" s="62">
        <v>1235.0999999999999</v>
      </c>
      <c r="D9" s="62">
        <v>1074</v>
      </c>
      <c r="G9" s="15"/>
      <c r="H9" s="15"/>
      <c r="I9" s="15"/>
    </row>
    <row r="10" spans="1:9" ht="15" customHeight="1" x14ac:dyDescent="0.25">
      <c r="A10" s="9" t="s">
        <v>11</v>
      </c>
      <c r="B10" s="62">
        <v>297.5625</v>
      </c>
      <c r="C10" s="62">
        <v>238.05</v>
      </c>
      <c r="D10" s="62">
        <v>207.00000000000003</v>
      </c>
      <c r="G10" s="15"/>
      <c r="H10" s="15"/>
      <c r="I10" s="15"/>
    </row>
    <row r="11" spans="1:9" ht="14.45" customHeight="1" x14ac:dyDescent="0.25">
      <c r="A11" s="7" t="s">
        <v>12</v>
      </c>
      <c r="B11" s="61">
        <v>1841.4375</v>
      </c>
      <c r="C11" s="61">
        <v>1473.1499999999999</v>
      </c>
      <c r="D11" s="61">
        <v>1281</v>
      </c>
      <c r="G11" s="15"/>
      <c r="H11" s="15"/>
      <c r="I11" s="15"/>
    </row>
    <row r="12" spans="1:9" ht="14.45" customHeight="1" x14ac:dyDescent="0.25">
      <c r="A12" s="64"/>
      <c r="B12" s="64"/>
      <c r="C12" s="64"/>
      <c r="D12" s="64"/>
      <c r="G12" s="15"/>
      <c r="H12" s="15"/>
      <c r="I12" s="15"/>
    </row>
    <row r="13" spans="1:9" ht="14.45" customHeight="1" x14ac:dyDescent="0.25">
      <c r="A13" s="63" t="s">
        <v>13</v>
      </c>
      <c r="B13" s="63"/>
      <c r="C13" s="63"/>
      <c r="D13" s="63"/>
      <c r="G13" s="15"/>
      <c r="H13" s="15"/>
      <c r="I13" s="15"/>
    </row>
    <row r="14" spans="1:9" ht="14.45" customHeight="1" x14ac:dyDescent="0.25">
      <c r="A14" s="9" t="s">
        <v>14</v>
      </c>
      <c r="B14" s="62">
        <v>576.4375</v>
      </c>
      <c r="C14" s="62">
        <v>461.15</v>
      </c>
      <c r="D14" s="62">
        <v>401</v>
      </c>
      <c r="E14" s="13"/>
      <c r="G14" s="15"/>
      <c r="H14" s="15"/>
      <c r="I14" s="15"/>
    </row>
    <row r="15" spans="1:9" ht="14.45" customHeight="1" x14ac:dyDescent="0.25">
      <c r="A15" s="9" t="s">
        <v>15</v>
      </c>
      <c r="B15" s="62">
        <v>360.8125</v>
      </c>
      <c r="C15" s="62">
        <v>288.64999999999998</v>
      </c>
      <c r="D15" s="62">
        <v>251</v>
      </c>
      <c r="E15" s="13"/>
      <c r="G15" s="15"/>
      <c r="H15" s="15"/>
      <c r="I15" s="15"/>
    </row>
    <row r="16" spans="1:9" ht="14.45" customHeight="1" x14ac:dyDescent="0.25">
      <c r="A16" s="9" t="s">
        <v>16</v>
      </c>
      <c r="B16" s="62">
        <v>172.5</v>
      </c>
      <c r="C16" s="62">
        <v>138</v>
      </c>
      <c r="D16" s="62">
        <v>120.00000000000001</v>
      </c>
      <c r="E16" s="13"/>
      <c r="G16" s="15"/>
      <c r="H16" s="15"/>
      <c r="I16" s="15"/>
    </row>
    <row r="17" spans="1:9" ht="14.45" customHeight="1" x14ac:dyDescent="0.25">
      <c r="A17" s="9" t="s">
        <v>17</v>
      </c>
      <c r="B17" s="62">
        <v>158.12499999999997</v>
      </c>
      <c r="C17" s="62">
        <v>126.49999999999999</v>
      </c>
      <c r="D17" s="62">
        <v>110</v>
      </c>
      <c r="E17" s="13"/>
      <c r="G17" s="15"/>
      <c r="H17" s="15"/>
      <c r="I17" s="15"/>
    </row>
    <row r="18" spans="1:9" ht="14.45" customHeight="1" x14ac:dyDescent="0.25">
      <c r="A18" s="9" t="s">
        <v>18</v>
      </c>
      <c r="B18" s="62">
        <v>96.3125</v>
      </c>
      <c r="C18" s="62">
        <v>77.05</v>
      </c>
      <c r="D18" s="62">
        <v>67</v>
      </c>
      <c r="E18" s="13"/>
      <c r="G18" s="15"/>
      <c r="H18" s="15"/>
      <c r="I18" s="15"/>
    </row>
    <row r="19" spans="1:9" ht="14.1" customHeight="1" x14ac:dyDescent="0.25">
      <c r="A19" s="9" t="s">
        <v>19</v>
      </c>
      <c r="B19" s="62">
        <v>110.6875</v>
      </c>
      <c r="C19" s="62">
        <v>88.55</v>
      </c>
      <c r="D19" s="62">
        <v>77</v>
      </c>
      <c r="E19" s="13"/>
      <c r="G19" s="15"/>
      <c r="H19" s="15"/>
      <c r="I19" s="15"/>
    </row>
    <row r="20" spans="1:9" ht="14.45" customHeight="1" x14ac:dyDescent="0.25">
      <c r="A20" s="9" t="s">
        <v>20</v>
      </c>
      <c r="B20" s="62">
        <v>73.3125</v>
      </c>
      <c r="C20" s="62">
        <v>58.65</v>
      </c>
      <c r="D20" s="62">
        <v>51</v>
      </c>
      <c r="E20" s="13"/>
      <c r="G20" s="15"/>
      <c r="H20" s="15"/>
      <c r="I20" s="15"/>
    </row>
    <row r="21" spans="1:9" ht="14.45" customHeight="1" x14ac:dyDescent="0.25">
      <c r="A21" s="9" t="s">
        <v>21</v>
      </c>
      <c r="B21" s="62">
        <v>48.874999999999993</v>
      </c>
      <c r="C21" s="62">
        <v>39.099999999999994</v>
      </c>
      <c r="D21" s="62">
        <v>34</v>
      </c>
      <c r="E21" s="13"/>
      <c r="G21" s="15"/>
      <c r="H21" s="15"/>
      <c r="I21" s="15"/>
    </row>
    <row r="22" spans="1:9" ht="14.45" customHeight="1" x14ac:dyDescent="0.25">
      <c r="A22" s="9" t="s">
        <v>22</v>
      </c>
      <c r="B22" s="62">
        <v>41.687499999999993</v>
      </c>
      <c r="C22" s="62">
        <v>33.349999999999994</v>
      </c>
      <c r="D22" s="62">
        <v>29</v>
      </c>
      <c r="E22" s="13"/>
      <c r="G22" s="15"/>
      <c r="H22" s="15"/>
      <c r="I22" s="15"/>
    </row>
    <row r="23" spans="1:9" ht="14.45" customHeight="1" x14ac:dyDescent="0.25">
      <c r="A23" s="9" t="s">
        <v>23</v>
      </c>
      <c r="B23" s="62">
        <v>33.0625</v>
      </c>
      <c r="C23" s="62">
        <v>26.45</v>
      </c>
      <c r="D23" s="62">
        <v>23</v>
      </c>
      <c r="E23" s="13"/>
      <c r="G23" s="15"/>
      <c r="H23" s="15"/>
      <c r="I23" s="15"/>
    </row>
    <row r="24" spans="1:9" ht="14.45" customHeight="1" x14ac:dyDescent="0.25">
      <c r="A24" s="9" t="s">
        <v>11</v>
      </c>
      <c r="B24" s="62">
        <v>18.6875</v>
      </c>
      <c r="C24" s="62">
        <v>14.950000000000001</v>
      </c>
      <c r="D24" s="62">
        <v>13.000000000000002</v>
      </c>
      <c r="E24" s="13"/>
      <c r="G24" s="15"/>
      <c r="H24" s="15"/>
      <c r="I24" s="15"/>
    </row>
    <row r="25" spans="1:9" ht="14.45" customHeight="1" x14ac:dyDescent="0.25">
      <c r="A25" s="7" t="s">
        <v>24</v>
      </c>
      <c r="B25" s="61">
        <v>1690.5</v>
      </c>
      <c r="C25" s="61">
        <v>1352.3999999999999</v>
      </c>
      <c r="D25" s="61">
        <v>1176</v>
      </c>
      <c r="G25" s="15"/>
      <c r="H25" s="15"/>
      <c r="I25" s="15"/>
    </row>
    <row r="26" spans="1:9" ht="14.45" customHeight="1" x14ac:dyDescent="0.25">
      <c r="A26" s="7" t="s">
        <v>25</v>
      </c>
      <c r="B26" s="61">
        <v>150.9375</v>
      </c>
      <c r="C26" s="61">
        <v>120.75</v>
      </c>
      <c r="D26" s="61">
        <v>105</v>
      </c>
      <c r="G26" s="15"/>
      <c r="H26" s="15"/>
      <c r="I26" s="15"/>
    </row>
    <row r="27" spans="1:9" ht="14.45" customHeight="1" x14ac:dyDescent="0.25">
      <c r="A27" s="64"/>
      <c r="B27" s="64"/>
      <c r="C27" s="64"/>
      <c r="D27" s="64"/>
      <c r="G27" s="15"/>
      <c r="H27" s="15"/>
      <c r="I27" s="15"/>
    </row>
    <row r="28" spans="1:9" ht="14.45" customHeight="1" x14ac:dyDescent="0.25">
      <c r="A28" s="63" t="s">
        <v>26</v>
      </c>
      <c r="B28" s="63"/>
      <c r="C28" s="63"/>
      <c r="D28" s="63"/>
      <c r="G28" s="15"/>
      <c r="H28" s="15"/>
      <c r="I28" s="15"/>
    </row>
    <row r="29" spans="1:9" ht="14.45" customHeight="1" x14ac:dyDescent="0.25">
      <c r="A29" s="9" t="s">
        <v>27</v>
      </c>
      <c r="B29" s="62">
        <v>15</v>
      </c>
      <c r="C29" s="62">
        <v>10</v>
      </c>
      <c r="D29" s="62">
        <v>-29</v>
      </c>
      <c r="G29" s="15"/>
      <c r="H29" s="15"/>
      <c r="I29" s="15"/>
    </row>
    <row r="30" spans="1:9" ht="14.45" customHeight="1" x14ac:dyDescent="0.25">
      <c r="A30" s="9" t="s">
        <v>28</v>
      </c>
      <c r="B30" s="62">
        <v>5</v>
      </c>
      <c r="C30" s="62">
        <v>5</v>
      </c>
      <c r="D30" s="62">
        <v>5</v>
      </c>
      <c r="G30" s="15"/>
      <c r="H30" s="15"/>
      <c r="I30" s="15"/>
    </row>
    <row r="31" spans="1:9" ht="14.45" customHeight="1" x14ac:dyDescent="0.25">
      <c r="A31" s="9" t="s">
        <v>29</v>
      </c>
      <c r="B31" s="62">
        <v>-40.831029494852729</v>
      </c>
      <c r="C31" s="62">
        <v>-37.65713207733485</v>
      </c>
      <c r="D31" s="62">
        <v>-37.288776835930257</v>
      </c>
      <c r="G31" s="15"/>
      <c r="H31" s="15"/>
      <c r="I31" s="15"/>
    </row>
    <row r="32" spans="1:9" ht="14.45" customHeight="1" x14ac:dyDescent="0.25">
      <c r="A32" s="9" t="s">
        <v>30</v>
      </c>
      <c r="B32" s="62">
        <v>2</v>
      </c>
      <c r="C32" s="62">
        <v>1</v>
      </c>
      <c r="D32" s="62">
        <v>-5</v>
      </c>
      <c r="G32" s="15"/>
      <c r="H32" s="15"/>
      <c r="I32" s="15"/>
    </row>
    <row r="33" spans="1:9" ht="14.45" customHeight="1" x14ac:dyDescent="0.25">
      <c r="A33" s="9" t="s">
        <v>31</v>
      </c>
      <c r="B33" s="62">
        <v>-2</v>
      </c>
      <c r="C33" s="62">
        <v>-2</v>
      </c>
      <c r="D33" s="62">
        <v>-15</v>
      </c>
      <c r="G33" s="15"/>
      <c r="H33" s="15"/>
      <c r="I33" s="15"/>
    </row>
    <row r="34" spans="1:9" ht="14.45" customHeight="1" x14ac:dyDescent="0.25">
      <c r="A34" s="9" t="s">
        <v>32</v>
      </c>
      <c r="B34" s="62">
        <v>-3</v>
      </c>
      <c r="C34" s="62">
        <v>-7</v>
      </c>
      <c r="D34" s="62">
        <v>-33</v>
      </c>
      <c r="G34" s="15"/>
      <c r="H34" s="15"/>
      <c r="I34" s="15"/>
    </row>
    <row r="35" spans="1:9" x14ac:dyDescent="0.25">
      <c r="A35" s="9" t="s">
        <v>33</v>
      </c>
      <c r="B35" s="62">
        <v>-1</v>
      </c>
      <c r="C35" s="62">
        <v>-2</v>
      </c>
      <c r="D35" s="62">
        <v>-19</v>
      </c>
      <c r="G35" s="15"/>
      <c r="H35" s="15"/>
      <c r="I35" s="15"/>
    </row>
    <row r="36" spans="1:9" x14ac:dyDescent="0.25">
      <c r="A36" s="7" t="s">
        <v>34</v>
      </c>
      <c r="B36" s="61">
        <v>-24.831029494852729</v>
      </c>
      <c r="C36" s="61">
        <v>-32.65713207733485</v>
      </c>
      <c r="D36" s="61">
        <v>-133.28877683593026</v>
      </c>
      <c r="G36" s="15"/>
      <c r="H36" s="15"/>
      <c r="I36" s="15"/>
    </row>
    <row r="37" spans="1:9" x14ac:dyDescent="0.25">
      <c r="A37" s="60"/>
      <c r="B37" s="59"/>
      <c r="C37" s="59"/>
      <c r="D37" s="59"/>
      <c r="G37" s="15"/>
      <c r="H37" s="15"/>
      <c r="I37" s="15"/>
    </row>
    <row r="38" spans="1:9" x14ac:dyDescent="0.25">
      <c r="A38" s="58" t="s">
        <v>35</v>
      </c>
      <c r="B38" s="61">
        <v>126.10647050514727</v>
      </c>
      <c r="C38" s="61">
        <v>88.09286792266515</v>
      </c>
      <c r="D38" s="61">
        <v>-28.288776835930264</v>
      </c>
      <c r="G38" s="15"/>
      <c r="H38" s="15"/>
      <c r="I38" s="15"/>
    </row>
    <row r="39" spans="1:9" x14ac:dyDescent="0.25">
      <c r="A39" s="9" t="s">
        <v>36</v>
      </c>
      <c r="B39" s="61">
        <v>-8.8717117555661957</v>
      </c>
      <c r="C39" s="61">
        <v>-12.690215471493165</v>
      </c>
      <c r="D39" s="61">
        <v>1.9406431355453542</v>
      </c>
      <c r="G39" s="15"/>
      <c r="H39" s="15"/>
      <c r="I39" s="15"/>
    </row>
    <row r="40" spans="1:9" x14ac:dyDescent="0.25">
      <c r="A40" s="7" t="s">
        <v>37</v>
      </c>
      <c r="B40" s="61">
        <v>117.23475874958108</v>
      </c>
      <c r="C40" s="61">
        <v>75.402652451171988</v>
      </c>
      <c r="D40" s="61">
        <v>-26.34813370038491</v>
      </c>
      <c r="G40" s="15"/>
      <c r="H40" s="15"/>
      <c r="I40" s="15"/>
    </row>
    <row r="41" spans="1:9" x14ac:dyDescent="0.25">
      <c r="A41" s="9"/>
      <c r="B41" s="9"/>
      <c r="C41" s="9"/>
      <c r="D41" s="9"/>
      <c r="G41" s="15"/>
      <c r="H41" s="15"/>
      <c r="I41" s="15"/>
    </row>
    <row r="42" spans="1:9" x14ac:dyDescent="0.25">
      <c r="A42" s="7" t="s">
        <v>38</v>
      </c>
      <c r="B42" s="57">
        <v>0.99774262765600918</v>
      </c>
      <c r="C42" s="57">
        <v>0.60322121960937591</v>
      </c>
      <c r="D42" s="57">
        <v>-0.22423943574795668</v>
      </c>
      <c r="G42" s="15"/>
      <c r="H42" s="15"/>
      <c r="I42" s="15"/>
    </row>
    <row r="43" spans="1:9" x14ac:dyDescent="0.25">
      <c r="A43" s="7" t="s">
        <v>39</v>
      </c>
      <c r="B43" s="57">
        <v>0.95023107395810391</v>
      </c>
      <c r="C43" s="57">
        <v>0.58565166952366587</v>
      </c>
      <c r="D43" s="57">
        <v>-0.21770819004655986</v>
      </c>
      <c r="G43" s="15"/>
      <c r="H43" s="15"/>
      <c r="I43" s="15"/>
    </row>
    <row r="48" spans="1:9" x14ac:dyDescent="0.25">
      <c r="A48" s="4"/>
    </row>
    <row r="59" spans="2:5" x14ac:dyDescent="0.25">
      <c r="B59" s="14"/>
      <c r="C59" s="14"/>
      <c r="D59" s="14"/>
      <c r="E59" s="14"/>
    </row>
    <row r="62" spans="2:5" x14ac:dyDescent="0.25">
      <c r="B62" s="15"/>
      <c r="C62" s="15"/>
      <c r="D62" s="15"/>
      <c r="E62" s="11"/>
    </row>
    <row r="63" spans="2:5" x14ac:dyDescent="0.25">
      <c r="B63" s="15"/>
      <c r="C63" s="15"/>
      <c r="D63" s="15"/>
      <c r="E63" s="11"/>
    </row>
    <row r="64" spans="2:5" x14ac:dyDescent="0.25">
      <c r="B64" s="15"/>
      <c r="C64" s="15"/>
      <c r="D64" s="15"/>
      <c r="E64" s="11"/>
    </row>
    <row r="65" spans="2:5" x14ac:dyDescent="0.25">
      <c r="B65" s="15"/>
      <c r="C65" s="15"/>
      <c r="D65" s="15"/>
      <c r="E65" s="11"/>
    </row>
    <row r="66" spans="2:5" x14ac:dyDescent="0.25">
      <c r="B66" s="15"/>
      <c r="C66" s="15"/>
      <c r="D66" s="15"/>
      <c r="E66" s="11"/>
    </row>
    <row r="67" spans="2:5" x14ac:dyDescent="0.25">
      <c r="B67" s="15"/>
      <c r="C67" s="15"/>
      <c r="D67" s="15"/>
      <c r="E67" s="11"/>
    </row>
    <row r="68" spans="2:5" x14ac:dyDescent="0.25">
      <c r="B68" s="15"/>
      <c r="C68" s="15"/>
      <c r="D68" s="15"/>
      <c r="E68" s="11"/>
    </row>
    <row r="69" spans="2:5" x14ac:dyDescent="0.25">
      <c r="B69" s="15"/>
      <c r="C69" s="15"/>
      <c r="D69" s="15"/>
      <c r="E69" s="11"/>
    </row>
    <row r="70" spans="2:5" x14ac:dyDescent="0.25">
      <c r="B70" s="15"/>
      <c r="C70" s="15"/>
      <c r="D70" s="15"/>
      <c r="E70" s="11"/>
    </row>
    <row r="71" spans="2:5" x14ac:dyDescent="0.25">
      <c r="B71" s="15"/>
      <c r="C71" s="15"/>
      <c r="D71" s="15"/>
      <c r="E71" s="11"/>
    </row>
    <row r="72" spans="2:5" x14ac:dyDescent="0.25">
      <c r="B72" s="15"/>
      <c r="C72" s="15"/>
      <c r="D72" s="15"/>
      <c r="E72" s="11"/>
    </row>
    <row r="73" spans="2:5" x14ac:dyDescent="0.25">
      <c r="B73" s="15"/>
      <c r="C73" s="15"/>
      <c r="D73" s="15"/>
      <c r="E73" s="11"/>
    </row>
    <row r="74" spans="2:5" x14ac:dyDescent="0.25">
      <c r="B74" s="15"/>
      <c r="C74" s="15"/>
      <c r="D74" s="15"/>
      <c r="E74" s="11"/>
    </row>
    <row r="75" spans="2:5" x14ac:dyDescent="0.25">
      <c r="B75" s="15"/>
      <c r="C75" s="15"/>
      <c r="D75" s="15"/>
      <c r="E75" s="11"/>
    </row>
    <row r="76" spans="2:5" x14ac:dyDescent="0.25">
      <c r="B76" s="15"/>
      <c r="C76" s="15"/>
      <c r="D76" s="15"/>
      <c r="E76" s="11"/>
    </row>
    <row r="77" spans="2:5" x14ac:dyDescent="0.25">
      <c r="B77" s="15"/>
      <c r="C77" s="15"/>
      <c r="D77" s="15"/>
      <c r="E77" s="11"/>
    </row>
    <row r="78" spans="2:5" x14ac:dyDescent="0.25">
      <c r="B78" s="15"/>
      <c r="C78" s="15"/>
      <c r="D78" s="15"/>
    </row>
    <row r="79" spans="2:5" x14ac:dyDescent="0.25">
      <c r="B79" s="15"/>
      <c r="C79" s="15"/>
      <c r="D79" s="15"/>
      <c r="E79" s="11"/>
    </row>
    <row r="80" spans="2:5" x14ac:dyDescent="0.25">
      <c r="B80" s="15"/>
      <c r="C80" s="15"/>
      <c r="D80" s="15"/>
    </row>
    <row r="81" spans="2:5" x14ac:dyDescent="0.25">
      <c r="B81" s="15"/>
      <c r="C81" s="15"/>
      <c r="D81" s="15"/>
    </row>
    <row r="82" spans="2:5" x14ac:dyDescent="0.25">
      <c r="B82" s="15"/>
      <c r="C82" s="15"/>
      <c r="D82" s="15"/>
    </row>
    <row r="83" spans="2:5" x14ac:dyDescent="0.25">
      <c r="B83" s="15"/>
      <c r="C83" s="15"/>
      <c r="D83" s="15"/>
      <c r="E83" s="11"/>
    </row>
    <row r="84" spans="2:5" x14ac:dyDescent="0.25">
      <c r="B84" s="15"/>
      <c r="C84" s="15"/>
      <c r="D84" s="15"/>
      <c r="E84" s="11"/>
    </row>
    <row r="85" spans="2:5" x14ac:dyDescent="0.25">
      <c r="B85" s="15"/>
      <c r="C85" s="15"/>
      <c r="D85" s="15"/>
      <c r="E85" s="11"/>
    </row>
    <row r="86" spans="2:5" x14ac:dyDescent="0.25">
      <c r="B86" s="15"/>
      <c r="C86" s="15"/>
      <c r="D86" s="15"/>
    </row>
    <row r="87" spans="2:5" x14ac:dyDescent="0.25">
      <c r="B87" s="15"/>
      <c r="C87" s="15"/>
      <c r="D87" s="15"/>
    </row>
    <row r="88" spans="2:5" x14ac:dyDescent="0.25">
      <c r="B88" s="15"/>
      <c r="C88" s="15"/>
      <c r="D88" s="15"/>
      <c r="E88" s="11"/>
    </row>
    <row r="89" spans="2:5" x14ac:dyDescent="0.25">
      <c r="B89" s="15"/>
      <c r="C89" s="15"/>
      <c r="D89" s="15"/>
      <c r="E89" s="11"/>
    </row>
    <row r="90" spans="2:5" x14ac:dyDescent="0.25">
      <c r="B90" s="15"/>
      <c r="C90" s="15"/>
      <c r="D90" s="15"/>
      <c r="E90" s="11"/>
    </row>
    <row r="91" spans="2:5" x14ac:dyDescent="0.25">
      <c r="B91" s="15"/>
      <c r="C91" s="15"/>
      <c r="D91" s="15"/>
      <c r="E91" s="11"/>
    </row>
    <row r="92" spans="2:5" x14ac:dyDescent="0.25">
      <c r="B92" s="15"/>
      <c r="C92" s="15"/>
      <c r="D92" s="15"/>
      <c r="E92" s="11"/>
    </row>
    <row r="93" spans="2:5" x14ac:dyDescent="0.25">
      <c r="B93" s="15"/>
      <c r="C93" s="15"/>
      <c r="D93" s="15"/>
    </row>
    <row r="94" spans="2:5" x14ac:dyDescent="0.25">
      <c r="B94" s="15"/>
      <c r="C94" s="15"/>
      <c r="D94" s="15"/>
    </row>
    <row r="95" spans="2:5" x14ac:dyDescent="0.25">
      <c r="B95" s="15"/>
      <c r="C95" s="15"/>
      <c r="D95" s="15"/>
    </row>
    <row r="96" spans="2:5" x14ac:dyDescent="0.25">
      <c r="B96" s="15"/>
      <c r="C96" s="15"/>
      <c r="D96" s="15"/>
    </row>
    <row r="97" spans="2:5" x14ac:dyDescent="0.25">
      <c r="B97" s="15"/>
      <c r="C97" s="15"/>
      <c r="D97" s="15"/>
      <c r="E97" s="13"/>
    </row>
    <row r="98" spans="2:5" x14ac:dyDescent="0.25">
      <c r="B98" s="15"/>
      <c r="C98" s="15"/>
      <c r="D98" s="15"/>
      <c r="E98" s="13"/>
    </row>
    <row r="99" spans="2:5" x14ac:dyDescent="0.25">
      <c r="B99" s="11"/>
      <c r="C99" s="11"/>
      <c r="D99" s="11"/>
    </row>
    <row r="100" spans="2:5" x14ac:dyDescent="0.25">
      <c r="B100" s="11"/>
      <c r="C100" s="11"/>
      <c r="D100" s="11"/>
      <c r="E100" s="11"/>
    </row>
    <row r="101" spans="2:5" x14ac:dyDescent="0.25">
      <c r="B101" s="11"/>
      <c r="C101" s="11"/>
      <c r="D101" s="11"/>
      <c r="E101" s="11"/>
    </row>
    <row r="102" spans="2:5" x14ac:dyDescent="0.25">
      <c r="B102" s="11"/>
      <c r="C102" s="11"/>
      <c r="D102" s="11"/>
      <c r="E102" s="13"/>
    </row>
  </sheetData>
  <mergeCells count="4">
    <mergeCell ref="A1:D1"/>
    <mergeCell ref="A2:D2"/>
    <mergeCell ref="A3:D3"/>
    <mergeCell ref="A4:D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BC3D1-2967-4A9F-9A6E-08FE7A0C7C78}">
  <dimension ref="A1:E49"/>
  <sheetViews>
    <sheetView zoomScaleNormal="100" workbookViewId="0">
      <selection sqref="A1:D1"/>
    </sheetView>
  </sheetViews>
  <sheetFormatPr defaultColWidth="8.5703125" defaultRowHeight="15" x14ac:dyDescent="0.25"/>
  <cols>
    <col min="1" max="1" width="57" bestFit="1" customWidth="1"/>
    <col min="2" max="2" width="13.42578125" customWidth="1"/>
    <col min="3" max="3" width="14" customWidth="1"/>
    <col min="4" max="4" width="12.42578125" customWidth="1"/>
    <col min="5" max="5" width="13.5703125" customWidth="1"/>
    <col min="14" max="14" width="11.42578125" customWidth="1"/>
  </cols>
  <sheetData>
    <row r="1" spans="1:5" ht="14.45" customHeight="1" x14ac:dyDescent="0.25">
      <c r="A1" s="246" t="s">
        <v>4</v>
      </c>
      <c r="B1" s="246"/>
      <c r="C1" s="246"/>
      <c r="D1" s="246"/>
    </row>
    <row r="2" spans="1:5" ht="14.45" customHeight="1" x14ac:dyDescent="0.25">
      <c r="A2" s="246" t="s">
        <v>40</v>
      </c>
      <c r="B2" s="246"/>
      <c r="C2" s="246"/>
      <c r="D2" s="246"/>
    </row>
    <row r="3" spans="1:5" ht="15.6" customHeight="1" x14ac:dyDescent="0.25">
      <c r="A3" s="248" t="s">
        <v>41</v>
      </c>
      <c r="B3" s="248"/>
      <c r="C3" s="248"/>
      <c r="D3" s="248"/>
    </row>
    <row r="4" spans="1:5" ht="14.45" customHeight="1" x14ac:dyDescent="0.25">
      <c r="A4" s="247" t="s">
        <v>7</v>
      </c>
      <c r="B4" s="247"/>
      <c r="C4" s="247"/>
      <c r="D4" s="247"/>
    </row>
    <row r="5" spans="1:5" ht="14.45" customHeight="1" x14ac:dyDescent="0.25"/>
    <row r="6" spans="1:5" ht="14.45" customHeight="1" x14ac:dyDescent="0.25">
      <c r="A6" s="65" t="s">
        <v>8</v>
      </c>
      <c r="B6" s="69">
        <v>45291</v>
      </c>
      <c r="C6" s="69">
        <v>44926</v>
      </c>
      <c r="D6" s="69">
        <v>44561</v>
      </c>
    </row>
    <row r="7" spans="1:5" ht="14.45" customHeight="1" x14ac:dyDescent="0.25">
      <c r="A7" s="7" t="s">
        <v>42</v>
      </c>
      <c r="B7" s="9"/>
      <c r="C7" s="9"/>
      <c r="D7" s="9"/>
      <c r="E7" s="14"/>
    </row>
    <row r="8" spans="1:5" ht="15" customHeight="1" x14ac:dyDescent="0.25">
      <c r="A8" s="9" t="s">
        <v>43</v>
      </c>
      <c r="B8" s="9"/>
      <c r="C8" s="9"/>
      <c r="D8" s="9"/>
    </row>
    <row r="9" spans="1:5" ht="14.45" customHeight="1" x14ac:dyDescent="0.25">
      <c r="A9" s="9" t="s">
        <v>44</v>
      </c>
      <c r="B9" s="62">
        <v>180.32965708437393</v>
      </c>
      <c r="C9" s="62">
        <v>100.61277956792755</v>
      </c>
      <c r="D9" s="62">
        <v>30.340993773681376</v>
      </c>
    </row>
    <row r="10" spans="1:5" ht="14.45" customHeight="1" x14ac:dyDescent="0.25">
      <c r="A10" s="9" t="s">
        <v>45</v>
      </c>
      <c r="B10" s="62">
        <v>290</v>
      </c>
      <c r="C10" s="62">
        <v>262</v>
      </c>
      <c r="D10" s="62">
        <v>163</v>
      </c>
      <c r="E10" s="11"/>
    </row>
    <row r="11" spans="1:5" ht="15" customHeight="1" x14ac:dyDescent="0.25">
      <c r="A11" s="7" t="s">
        <v>46</v>
      </c>
      <c r="B11" s="61">
        <v>470.32965708437393</v>
      </c>
      <c r="C11" s="61">
        <v>362.61277956792753</v>
      </c>
      <c r="D11" s="61">
        <v>193.34099377368136</v>
      </c>
      <c r="E11" s="11"/>
    </row>
    <row r="12" spans="1:5" ht="14.45" customHeight="1" x14ac:dyDescent="0.25">
      <c r="A12" s="9" t="s">
        <v>47</v>
      </c>
      <c r="B12" s="62">
        <v>15</v>
      </c>
      <c r="C12" s="62">
        <v>15</v>
      </c>
      <c r="D12" s="62">
        <v>15</v>
      </c>
      <c r="E12" s="11"/>
    </row>
    <row r="13" spans="1:5" ht="14.45" customHeight="1" x14ac:dyDescent="0.25">
      <c r="A13" s="9" t="s">
        <v>48</v>
      </c>
      <c r="B13" s="62">
        <v>265</v>
      </c>
      <c r="C13" s="62">
        <v>225</v>
      </c>
      <c r="D13" s="62">
        <v>192</v>
      </c>
      <c r="E13" s="11"/>
    </row>
    <row r="14" spans="1:5" ht="14.45" customHeight="1" x14ac:dyDescent="0.25">
      <c r="A14" s="9" t="s">
        <v>49</v>
      </c>
      <c r="B14" s="62">
        <v>141</v>
      </c>
      <c r="C14" s="62">
        <v>113</v>
      </c>
      <c r="D14" s="62">
        <v>98</v>
      </c>
      <c r="E14" s="11"/>
    </row>
    <row r="15" spans="1:5" ht="14.45" customHeight="1" x14ac:dyDescent="0.25">
      <c r="A15" s="9" t="s">
        <v>50</v>
      </c>
      <c r="B15" s="62">
        <v>180</v>
      </c>
      <c r="C15" s="62">
        <v>140</v>
      </c>
      <c r="D15" s="62">
        <v>93</v>
      </c>
      <c r="E15" s="11"/>
    </row>
    <row r="16" spans="1:5" ht="14.45" customHeight="1" x14ac:dyDescent="0.25">
      <c r="A16" s="9" t="s">
        <v>51</v>
      </c>
      <c r="B16" s="62">
        <v>205</v>
      </c>
      <c r="C16" s="62">
        <v>155</v>
      </c>
      <c r="D16" s="62">
        <v>125</v>
      </c>
      <c r="E16" s="11"/>
    </row>
    <row r="17" spans="1:5" ht="14.45" customHeight="1" x14ac:dyDescent="0.25">
      <c r="A17" s="7" t="s">
        <v>52</v>
      </c>
      <c r="B17" s="61">
        <v>1276.329657084374</v>
      </c>
      <c r="C17" s="61">
        <v>1010.6127795679275</v>
      </c>
      <c r="D17" s="61">
        <v>716.34099377368136</v>
      </c>
      <c r="E17" s="11"/>
    </row>
    <row r="18" spans="1:5" ht="14.45" customHeight="1" x14ac:dyDescent="0.25">
      <c r="A18" s="64"/>
      <c r="B18" s="67"/>
      <c r="C18" s="67"/>
      <c r="D18" s="67"/>
      <c r="E18" s="11"/>
    </row>
    <row r="19" spans="1:5" ht="14.45" customHeight="1" x14ac:dyDescent="0.25">
      <c r="A19" s="63" t="s">
        <v>53</v>
      </c>
      <c r="B19" s="68">
        <v>544.63750000000005</v>
      </c>
      <c r="C19" s="68">
        <v>508.95</v>
      </c>
      <c r="D19" s="68">
        <v>474</v>
      </c>
      <c r="E19" s="11"/>
    </row>
    <row r="20" spans="1:5" ht="14.1" customHeight="1" x14ac:dyDescent="0.25">
      <c r="A20" s="9" t="s">
        <v>54</v>
      </c>
      <c r="B20" s="62">
        <v>21</v>
      </c>
      <c r="C20" s="62">
        <v>21</v>
      </c>
      <c r="D20" s="62">
        <v>21</v>
      </c>
      <c r="E20" s="11"/>
    </row>
    <row r="21" spans="1:5" ht="14.45" customHeight="1" x14ac:dyDescent="0.25">
      <c r="A21" s="9" t="s">
        <v>55</v>
      </c>
      <c r="B21" s="62">
        <v>17.49611984716563</v>
      </c>
      <c r="C21" s="62">
        <v>19.464318980420046</v>
      </c>
      <c r="D21" s="62">
        <v>21.713723425933722</v>
      </c>
      <c r="E21" s="11"/>
    </row>
    <row r="22" spans="1:5" ht="14.45" customHeight="1" x14ac:dyDescent="0.25">
      <c r="A22" s="9" t="s">
        <v>56</v>
      </c>
      <c r="B22" s="62">
        <v>31</v>
      </c>
      <c r="C22" s="62">
        <v>31</v>
      </c>
      <c r="D22" s="62">
        <v>31</v>
      </c>
      <c r="E22" s="11"/>
    </row>
    <row r="23" spans="1:5" ht="14.45" customHeight="1" x14ac:dyDescent="0.25">
      <c r="A23" s="9" t="s">
        <v>57</v>
      </c>
      <c r="B23" s="62">
        <v>34</v>
      </c>
      <c r="C23" s="62">
        <v>76</v>
      </c>
      <c r="D23" s="62">
        <v>109</v>
      </c>
      <c r="E23" s="11"/>
    </row>
    <row r="24" spans="1:5" ht="14.45" customHeight="1" x14ac:dyDescent="0.25">
      <c r="A24" s="7" t="s">
        <v>58</v>
      </c>
      <c r="B24" s="61">
        <v>1924.4632769315397</v>
      </c>
      <c r="C24" s="61">
        <v>1667.0270985483476</v>
      </c>
      <c r="D24" s="61">
        <v>1373.0547171996152</v>
      </c>
      <c r="E24" s="11"/>
    </row>
    <row r="25" spans="1:5" ht="14.45" customHeight="1" x14ac:dyDescent="0.25">
      <c r="A25" s="64"/>
      <c r="B25" s="67"/>
      <c r="C25" s="67"/>
      <c r="D25" s="67"/>
      <c r="E25" s="11"/>
    </row>
    <row r="26" spans="1:5" ht="14.45" customHeight="1" x14ac:dyDescent="0.25">
      <c r="A26" s="58" t="s">
        <v>59</v>
      </c>
      <c r="B26" s="68"/>
      <c r="C26" s="68"/>
      <c r="D26" s="68"/>
    </row>
    <row r="27" spans="1:5" ht="14.45" customHeight="1" x14ac:dyDescent="0.25">
      <c r="A27" s="9" t="s">
        <v>60</v>
      </c>
      <c r="B27" s="62"/>
      <c r="C27" s="62"/>
      <c r="D27" s="62"/>
      <c r="E27" s="11"/>
    </row>
    <row r="28" spans="1:5" ht="14.45" customHeight="1" x14ac:dyDescent="0.25">
      <c r="A28" s="9" t="s">
        <v>61</v>
      </c>
      <c r="B28" s="62">
        <v>150</v>
      </c>
      <c r="C28" s="62">
        <v>107</v>
      </c>
      <c r="D28" s="62">
        <v>70</v>
      </c>
    </row>
    <row r="29" spans="1:5" ht="14.45" customHeight="1" x14ac:dyDescent="0.25">
      <c r="A29" s="9" t="s">
        <v>62</v>
      </c>
      <c r="B29" s="62">
        <v>310</v>
      </c>
      <c r="C29" s="62">
        <v>250</v>
      </c>
      <c r="D29" s="62">
        <v>181</v>
      </c>
    </row>
    <row r="30" spans="1:5" ht="14.45" customHeight="1" x14ac:dyDescent="0.25">
      <c r="A30" s="9" t="s">
        <v>63</v>
      </c>
      <c r="B30" s="62">
        <v>97.837673685559139</v>
      </c>
      <c r="C30" s="62">
        <v>75.033685804682307</v>
      </c>
      <c r="D30" s="62">
        <v>57.57862883281183</v>
      </c>
    </row>
    <row r="31" spans="1:5" ht="14.45" customHeight="1" x14ac:dyDescent="0.25">
      <c r="A31" s="7" t="s">
        <v>64</v>
      </c>
      <c r="B31" s="61">
        <v>557.83767368555914</v>
      </c>
      <c r="C31" s="61">
        <v>432.03368580468231</v>
      </c>
      <c r="D31" s="61">
        <v>308.57862883281183</v>
      </c>
      <c r="E31" s="11"/>
    </row>
    <row r="32" spans="1:5" ht="14.45" customHeight="1" x14ac:dyDescent="0.25">
      <c r="A32" s="9" t="s">
        <v>65</v>
      </c>
      <c r="B32" s="62">
        <v>720.8662253339678</v>
      </c>
      <c r="C32" s="62">
        <v>757.33855993500549</v>
      </c>
      <c r="D32" s="62">
        <v>673.38200965761257</v>
      </c>
      <c r="E32" s="11"/>
    </row>
    <row r="33" spans="1:5" ht="14.45" customHeight="1" x14ac:dyDescent="0.25">
      <c r="A33" s="9" t="s">
        <v>66</v>
      </c>
      <c r="B33" s="62">
        <v>205</v>
      </c>
      <c r="C33" s="62">
        <v>230</v>
      </c>
      <c r="D33" s="62">
        <v>246</v>
      </c>
      <c r="E33" s="11"/>
    </row>
    <row r="34" spans="1:5" ht="14.45" customHeight="1" x14ac:dyDescent="0.25">
      <c r="A34" s="9" t="s">
        <v>67</v>
      </c>
      <c r="B34" s="62">
        <v>60</v>
      </c>
      <c r="C34" s="62">
        <v>55</v>
      </c>
      <c r="D34" s="62">
        <v>60</v>
      </c>
    </row>
    <row r="35" spans="1:5" ht="14.45" customHeight="1" x14ac:dyDescent="0.25">
      <c r="A35" s="9" t="s">
        <v>68</v>
      </c>
      <c r="B35" s="62">
        <v>132.17399943117144</v>
      </c>
      <c r="C35" s="62">
        <v>67.972579797560542</v>
      </c>
      <c r="D35" s="62">
        <v>20.402850900000004</v>
      </c>
    </row>
    <row r="36" spans="1:5" ht="14.45" customHeight="1" x14ac:dyDescent="0.25">
      <c r="A36" s="9" t="s">
        <v>69</v>
      </c>
      <c r="B36" s="62">
        <v>49.12210154930149</v>
      </c>
      <c r="C36" s="62">
        <v>47.655174462751603</v>
      </c>
      <c r="D36" s="62">
        <v>42.636510609575652</v>
      </c>
      <c r="E36" s="11"/>
    </row>
    <row r="37" spans="1:5" ht="14.45" customHeight="1" x14ac:dyDescent="0.25">
      <c r="A37" s="7" t="s">
        <v>70</v>
      </c>
      <c r="B37" s="61">
        <v>1725.1739994311715</v>
      </c>
      <c r="C37" s="61">
        <v>1589.9725797975605</v>
      </c>
      <c r="D37" s="61">
        <v>1351.4028509000002</v>
      </c>
      <c r="E37" s="11"/>
    </row>
    <row r="38" spans="1:5" ht="14.45" customHeight="1" x14ac:dyDescent="0.25">
      <c r="A38" s="64"/>
      <c r="B38" s="67"/>
      <c r="C38" s="67"/>
      <c r="D38" s="67"/>
      <c r="E38" s="11"/>
    </row>
    <row r="39" spans="1:5" ht="14.45" customHeight="1" x14ac:dyDescent="0.25">
      <c r="A39" s="58" t="s">
        <v>71</v>
      </c>
      <c r="B39" s="68"/>
      <c r="C39" s="68"/>
      <c r="D39" s="68"/>
      <c r="E39" s="11"/>
    </row>
    <row r="40" spans="1:5" x14ac:dyDescent="0.25">
      <c r="A40" s="9" t="s">
        <v>72</v>
      </c>
      <c r="B40" s="62"/>
      <c r="C40" s="62"/>
      <c r="D40" s="62"/>
      <c r="E40" s="11"/>
    </row>
    <row r="41" spans="1:5" ht="14.45" customHeight="1" x14ac:dyDescent="0.25">
      <c r="A41" s="9" t="s">
        <v>73</v>
      </c>
      <c r="B41" s="62">
        <v>200</v>
      </c>
      <c r="C41" s="62">
        <v>200</v>
      </c>
      <c r="D41" s="62">
        <v>200</v>
      </c>
    </row>
    <row r="42" spans="1:5" ht="14.45" customHeight="1" x14ac:dyDescent="0.25">
      <c r="A42" s="9" t="s">
        <v>74</v>
      </c>
      <c r="B42" s="62">
        <v>30</v>
      </c>
      <c r="C42" s="62">
        <v>25</v>
      </c>
      <c r="D42" s="62">
        <v>45</v>
      </c>
    </row>
    <row r="43" spans="1:5" ht="14.45" customHeight="1" x14ac:dyDescent="0.25">
      <c r="A43" s="9" t="s">
        <v>75</v>
      </c>
      <c r="B43" s="62">
        <v>-30.710722499631871</v>
      </c>
      <c r="C43" s="62">
        <v>-147.94548124921295</v>
      </c>
      <c r="D43" s="62">
        <v>-223.34813370038492</v>
      </c>
    </row>
    <row r="44" spans="1:5" x14ac:dyDescent="0.25">
      <c r="A44" s="7" t="s">
        <v>76</v>
      </c>
      <c r="B44" s="61">
        <v>199.28927750036814</v>
      </c>
      <c r="C44" s="61">
        <v>77.054518750787054</v>
      </c>
      <c r="D44" s="61">
        <v>21.651866299615079</v>
      </c>
    </row>
    <row r="45" spans="1:5" ht="14.45" customHeight="1" x14ac:dyDescent="0.25">
      <c r="A45" s="7" t="s">
        <v>77</v>
      </c>
      <c r="B45" s="61">
        <v>1924.4632769315397</v>
      </c>
      <c r="C45" s="61">
        <v>1667.0270985483476</v>
      </c>
      <c r="D45" s="61">
        <v>1373.0547171996152</v>
      </c>
      <c r="E45" s="13"/>
    </row>
    <row r="46" spans="1:5" x14ac:dyDescent="0.25">
      <c r="B46" s="11"/>
      <c r="C46" s="11"/>
      <c r="D46" s="11"/>
    </row>
    <row r="47" spans="1:5" x14ac:dyDescent="0.25">
      <c r="B47" s="11"/>
      <c r="C47" s="11"/>
      <c r="D47" s="11"/>
      <c r="E47" s="11"/>
    </row>
    <row r="48" spans="1:5" x14ac:dyDescent="0.25">
      <c r="B48" s="11"/>
      <c r="C48" s="11"/>
      <c r="D48" s="11"/>
      <c r="E48" s="11"/>
    </row>
    <row r="49" spans="2:5" x14ac:dyDescent="0.25">
      <c r="B49" s="11"/>
      <c r="C49" s="11"/>
      <c r="D49" s="11"/>
      <c r="E49" s="13"/>
    </row>
  </sheetData>
  <mergeCells count="4">
    <mergeCell ref="A1:D1"/>
    <mergeCell ref="A2:D2"/>
    <mergeCell ref="A3:D3"/>
    <mergeCell ref="A4:D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F5A1B-52BA-4500-8D2D-1EA5FFA57CFB}">
  <dimension ref="A1:D45"/>
  <sheetViews>
    <sheetView zoomScaleNormal="100" workbookViewId="0"/>
  </sheetViews>
  <sheetFormatPr defaultColWidth="8.5703125" defaultRowHeight="15" x14ac:dyDescent="0.25"/>
  <cols>
    <col min="1" max="1" width="57" bestFit="1" customWidth="1"/>
    <col min="2" max="2" width="13.42578125" customWidth="1"/>
    <col min="3" max="3" width="14" customWidth="1"/>
    <col min="4" max="4" width="12.42578125" customWidth="1"/>
    <col min="14" max="14" width="11.42578125" customWidth="1"/>
  </cols>
  <sheetData>
    <row r="1" spans="1:4" ht="14.45" customHeight="1" x14ac:dyDescent="0.25"/>
    <row r="3" spans="1:4" ht="15.6" customHeight="1" x14ac:dyDescent="0.25">
      <c r="A3" s="246" t="s">
        <v>4</v>
      </c>
      <c r="B3" s="246"/>
      <c r="C3" s="246"/>
      <c r="D3" s="246"/>
    </row>
    <row r="4" spans="1:4" s="16" customFormat="1" ht="15.6" customHeight="1" x14ac:dyDescent="0.25">
      <c r="A4" s="246" t="s">
        <v>78</v>
      </c>
      <c r="B4" s="246"/>
      <c r="C4" s="246"/>
      <c r="D4" s="246"/>
    </row>
    <row r="5" spans="1:4" ht="14.45" customHeight="1" x14ac:dyDescent="0.25">
      <c r="A5" s="248" t="s">
        <v>79</v>
      </c>
      <c r="B5" s="248"/>
      <c r="C5" s="248"/>
      <c r="D5" s="248"/>
    </row>
    <row r="6" spans="1:4" ht="14.45" customHeight="1" x14ac:dyDescent="0.25">
      <c r="A6" s="247" t="s">
        <v>7</v>
      </c>
      <c r="B6" s="247"/>
      <c r="C6" s="247"/>
      <c r="D6" s="247"/>
    </row>
    <row r="8" spans="1:4" ht="14.45" customHeight="1" x14ac:dyDescent="0.25">
      <c r="A8" s="65" t="s">
        <v>8</v>
      </c>
      <c r="B8" s="69">
        <v>45291</v>
      </c>
      <c r="C8" s="69">
        <v>44926</v>
      </c>
      <c r="D8" s="69">
        <v>44561</v>
      </c>
    </row>
    <row r="9" spans="1:4" ht="15" customHeight="1" x14ac:dyDescent="0.25">
      <c r="A9" s="7" t="s">
        <v>80</v>
      </c>
      <c r="B9" s="9"/>
      <c r="C9" s="9"/>
      <c r="D9" s="9"/>
    </row>
    <row r="10" spans="1:4" ht="14.45" customHeight="1" x14ac:dyDescent="0.25">
      <c r="A10" s="64"/>
      <c r="B10" s="64"/>
      <c r="C10" s="64"/>
      <c r="D10" s="64"/>
    </row>
    <row r="11" spans="1:4" ht="14.45" customHeight="1" x14ac:dyDescent="0.25">
      <c r="A11" s="58" t="s">
        <v>81</v>
      </c>
      <c r="B11" s="63"/>
      <c r="C11" s="63"/>
      <c r="D11" s="63"/>
    </row>
    <row r="12" spans="1:4" ht="15" customHeight="1" x14ac:dyDescent="0.25">
      <c r="A12" s="7" t="s">
        <v>82</v>
      </c>
      <c r="B12" s="61">
        <v>117.23475874958108</v>
      </c>
      <c r="C12" s="61">
        <v>75.402652451171988</v>
      </c>
      <c r="D12" s="61">
        <v>-26.34813370038491</v>
      </c>
    </row>
    <row r="13" spans="1:4" ht="14.45" customHeight="1" x14ac:dyDescent="0.25">
      <c r="A13" s="7" t="s">
        <v>83</v>
      </c>
      <c r="B13" s="62"/>
      <c r="C13" s="62"/>
      <c r="D13" s="62"/>
    </row>
    <row r="14" spans="1:4" ht="14.45" customHeight="1" x14ac:dyDescent="0.25">
      <c r="A14" s="9" t="s">
        <v>84</v>
      </c>
      <c r="B14" s="62"/>
      <c r="C14" s="62"/>
      <c r="D14" s="62"/>
    </row>
    <row r="15" spans="1:4" ht="14.45" customHeight="1" x14ac:dyDescent="0.25">
      <c r="A15" s="9" t="s">
        <v>85</v>
      </c>
      <c r="B15" s="62">
        <v>66.169618766865312</v>
      </c>
      <c r="C15" s="62">
        <v>49.819133343074213</v>
      </c>
      <c r="D15" s="62">
        <v>-1.3108725259337177</v>
      </c>
    </row>
    <row r="16" spans="1:4" ht="14.45" customHeight="1" x14ac:dyDescent="0.25">
      <c r="A16" s="9" t="s">
        <v>86</v>
      </c>
      <c r="B16" s="62">
        <v>96.3125</v>
      </c>
      <c r="C16" s="62">
        <v>77.05</v>
      </c>
      <c r="D16" s="62">
        <v>67</v>
      </c>
    </row>
    <row r="17" spans="1:4" ht="14.45" customHeight="1" x14ac:dyDescent="0.25">
      <c r="A17" s="9" t="s">
        <v>87</v>
      </c>
      <c r="B17" s="62">
        <v>-20</v>
      </c>
      <c r="C17" s="62">
        <v>-11</v>
      </c>
      <c r="D17" s="62">
        <v>14</v>
      </c>
    </row>
    <row r="18" spans="1:4" ht="14.45" customHeight="1" x14ac:dyDescent="0.25">
      <c r="A18" s="9" t="s">
        <v>88</v>
      </c>
      <c r="B18" s="62"/>
      <c r="C18" s="62"/>
      <c r="D18" s="62"/>
    </row>
    <row r="19" spans="1:4" ht="14.45" customHeight="1" x14ac:dyDescent="0.25">
      <c r="A19" s="9" t="s">
        <v>89</v>
      </c>
      <c r="B19" s="62">
        <v>-68</v>
      </c>
      <c r="C19" s="62">
        <v>-62</v>
      </c>
      <c r="D19" s="62">
        <v>-32</v>
      </c>
    </row>
    <row r="20" spans="1:4" ht="14.45" customHeight="1" x14ac:dyDescent="0.25">
      <c r="A20" s="9" t="s">
        <v>90</v>
      </c>
      <c r="B20" s="62">
        <v>-40</v>
      </c>
      <c r="C20" s="62">
        <v>-33</v>
      </c>
      <c r="D20" s="62">
        <v>-59</v>
      </c>
    </row>
    <row r="21" spans="1:4" ht="14.1" customHeight="1" x14ac:dyDescent="0.25">
      <c r="A21" s="9" t="s">
        <v>91</v>
      </c>
      <c r="B21" s="62">
        <v>43</v>
      </c>
      <c r="C21" s="62">
        <v>37</v>
      </c>
      <c r="D21" s="62">
        <v>-37</v>
      </c>
    </row>
    <row r="22" spans="1:4" ht="14.45" customHeight="1" x14ac:dyDescent="0.25">
      <c r="A22" s="9" t="s">
        <v>92</v>
      </c>
      <c r="B22" s="62">
        <v>60</v>
      </c>
      <c r="C22" s="62">
        <v>69</v>
      </c>
      <c r="D22" s="62">
        <v>57</v>
      </c>
    </row>
    <row r="23" spans="1:4" ht="14.45" customHeight="1" x14ac:dyDescent="0.25">
      <c r="A23" s="9" t="s">
        <v>93</v>
      </c>
      <c r="B23" s="62">
        <v>-25</v>
      </c>
      <c r="C23" s="62">
        <v>-16</v>
      </c>
      <c r="D23" s="62">
        <v>24</v>
      </c>
    </row>
    <row r="24" spans="1:4" ht="14.45" customHeight="1" x14ac:dyDescent="0.25">
      <c r="A24" s="9" t="s">
        <v>94</v>
      </c>
      <c r="B24" s="62">
        <v>5</v>
      </c>
      <c r="C24" s="62">
        <v>-5</v>
      </c>
      <c r="D24" s="62">
        <v>5</v>
      </c>
    </row>
    <row r="25" spans="1:4" ht="14.45" customHeight="1" x14ac:dyDescent="0.25">
      <c r="A25" s="9" t="s">
        <v>11</v>
      </c>
      <c r="B25" s="62">
        <v>-50</v>
      </c>
      <c r="C25" s="62">
        <v>-30</v>
      </c>
      <c r="D25" s="62">
        <v>-20</v>
      </c>
    </row>
    <row r="26" spans="1:4" ht="14.45" customHeight="1" x14ac:dyDescent="0.25">
      <c r="A26" s="7" t="s">
        <v>95</v>
      </c>
      <c r="B26" s="61">
        <v>184.7168775164464</v>
      </c>
      <c r="C26" s="61">
        <v>151.2717857942462</v>
      </c>
      <c r="D26" s="61">
        <v>-8.659006226318624</v>
      </c>
    </row>
    <row r="27" spans="1:4" ht="14.45" customHeight="1" x14ac:dyDescent="0.25">
      <c r="A27" s="64"/>
      <c r="B27" s="67"/>
      <c r="C27" s="67"/>
      <c r="D27" s="67"/>
    </row>
    <row r="28" spans="1:4" ht="14.45" customHeight="1" x14ac:dyDescent="0.25">
      <c r="A28" s="58" t="s">
        <v>96</v>
      </c>
      <c r="B28" s="68"/>
      <c r="C28" s="68"/>
      <c r="D28" s="68"/>
    </row>
    <row r="29" spans="1:4" ht="14.45" customHeight="1" x14ac:dyDescent="0.25">
      <c r="A29" s="9" t="s">
        <v>97</v>
      </c>
      <c r="B29" s="62">
        <v>150</v>
      </c>
      <c r="C29" s="62">
        <v>100</v>
      </c>
      <c r="D29" s="62">
        <v>125</v>
      </c>
    </row>
    <row r="30" spans="1:4" ht="14.45" customHeight="1" x14ac:dyDescent="0.25">
      <c r="A30" s="9" t="s">
        <v>98</v>
      </c>
      <c r="B30" s="62">
        <v>-63</v>
      </c>
      <c r="C30" s="62">
        <v>64</v>
      </c>
      <c r="D30" s="62">
        <v>-104</v>
      </c>
    </row>
    <row r="31" spans="1:4" ht="14.45" customHeight="1" x14ac:dyDescent="0.25">
      <c r="A31" s="9" t="s">
        <v>99</v>
      </c>
      <c r="B31" s="62">
        <v>-35</v>
      </c>
      <c r="C31" s="62">
        <v>-10</v>
      </c>
      <c r="D31" s="62">
        <v>-74</v>
      </c>
    </row>
    <row r="32" spans="1:4" ht="14.45" customHeight="1" x14ac:dyDescent="0.25">
      <c r="A32" s="9" t="s">
        <v>100</v>
      </c>
      <c r="B32" s="62">
        <v>5</v>
      </c>
      <c r="C32" s="62">
        <v>-20</v>
      </c>
      <c r="D32" s="62">
        <v>35</v>
      </c>
    </row>
    <row r="33" spans="1:4" ht="14.45" customHeight="1" x14ac:dyDescent="0.25">
      <c r="A33" s="7" t="s">
        <v>101</v>
      </c>
      <c r="B33" s="61">
        <v>57</v>
      </c>
      <c r="C33" s="61">
        <v>134</v>
      </c>
      <c r="D33" s="61">
        <v>-18</v>
      </c>
    </row>
    <row r="34" spans="1:4" ht="14.45" customHeight="1" x14ac:dyDescent="0.25">
      <c r="A34" s="64"/>
      <c r="B34" s="67"/>
      <c r="C34" s="67"/>
      <c r="D34" s="67"/>
    </row>
    <row r="35" spans="1:4" ht="14.45" customHeight="1" x14ac:dyDescent="0.25">
      <c r="A35" s="58" t="s">
        <v>102</v>
      </c>
      <c r="B35" s="68"/>
      <c r="C35" s="68"/>
      <c r="D35" s="68"/>
    </row>
    <row r="36" spans="1:4" ht="14.45" customHeight="1" x14ac:dyDescent="0.25">
      <c r="A36" s="9" t="s">
        <v>45</v>
      </c>
      <c r="B36" s="62">
        <v>-28</v>
      </c>
      <c r="C36" s="62">
        <v>-99</v>
      </c>
      <c r="D36" s="62">
        <v>-8</v>
      </c>
    </row>
    <row r="37" spans="1:4" ht="14.45" customHeight="1" x14ac:dyDescent="0.25">
      <c r="A37" s="9" t="s">
        <v>103</v>
      </c>
      <c r="B37" s="62">
        <v>-136</v>
      </c>
      <c r="C37" s="62">
        <v>-114</v>
      </c>
      <c r="D37" s="62">
        <v>-36</v>
      </c>
    </row>
    <row r="38" spans="1:4" ht="14.45" customHeight="1" x14ac:dyDescent="0.25">
      <c r="A38" s="9" t="s">
        <v>104</v>
      </c>
      <c r="B38" s="62">
        <v>4</v>
      </c>
      <c r="C38" s="62">
        <v>2</v>
      </c>
      <c r="D38" s="62">
        <v>4</v>
      </c>
    </row>
    <row r="39" spans="1:4" ht="14.45" customHeight="1" x14ac:dyDescent="0.25">
      <c r="A39" s="9" t="s">
        <v>105</v>
      </c>
      <c r="B39" s="62">
        <v>-4</v>
      </c>
      <c r="C39" s="62">
        <v>-3</v>
      </c>
      <c r="D39" s="62">
        <v>7</v>
      </c>
    </row>
    <row r="40" spans="1:4" ht="14.45" customHeight="1" x14ac:dyDescent="0.25">
      <c r="A40" s="9" t="s">
        <v>11</v>
      </c>
      <c r="B40" s="62">
        <v>2</v>
      </c>
      <c r="C40" s="62">
        <v>-1</v>
      </c>
      <c r="D40" s="62">
        <v>0</v>
      </c>
    </row>
    <row r="41" spans="1:4" ht="14.45" customHeight="1" x14ac:dyDescent="0.25">
      <c r="A41" s="7" t="s">
        <v>106</v>
      </c>
      <c r="B41" s="61">
        <v>-162</v>
      </c>
      <c r="C41" s="61">
        <v>-215</v>
      </c>
      <c r="D41" s="61">
        <v>-33</v>
      </c>
    </row>
    <row r="42" spans="1:4" ht="14.45" customHeight="1" x14ac:dyDescent="0.25">
      <c r="A42" s="64"/>
      <c r="B42" s="67"/>
      <c r="C42" s="67"/>
      <c r="D42" s="67"/>
    </row>
    <row r="43" spans="1:4" ht="14.45" customHeight="1" x14ac:dyDescent="0.25">
      <c r="A43" s="58" t="s">
        <v>107</v>
      </c>
      <c r="B43" s="70">
        <v>79.716877516446402</v>
      </c>
      <c r="C43" s="70">
        <v>70.271785794246171</v>
      </c>
      <c r="D43" s="70">
        <v>-59.659006226318624</v>
      </c>
    </row>
    <row r="44" spans="1:4" ht="14.45" customHeight="1" x14ac:dyDescent="0.25">
      <c r="A44" s="9" t="s">
        <v>108</v>
      </c>
      <c r="B44" s="62">
        <v>115.61277956792755</v>
      </c>
      <c r="C44" s="62">
        <v>45.340993773681376</v>
      </c>
      <c r="D44" s="62">
        <v>105</v>
      </c>
    </row>
    <row r="45" spans="1:4" x14ac:dyDescent="0.25">
      <c r="A45" s="9" t="s">
        <v>109</v>
      </c>
      <c r="B45" s="62">
        <v>195.32965708437393</v>
      </c>
      <c r="C45" s="62">
        <v>115.61277956792755</v>
      </c>
      <c r="D45" s="62">
        <v>45.340993773681376</v>
      </c>
    </row>
  </sheetData>
  <mergeCells count="4">
    <mergeCell ref="A3:D3"/>
    <mergeCell ref="A4:D4"/>
    <mergeCell ref="A5:D5"/>
    <mergeCell ref="A6:D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3C47-3D7C-4E1E-87B9-015B53C18835}">
  <dimension ref="A2:V42"/>
  <sheetViews>
    <sheetView workbookViewId="0"/>
  </sheetViews>
  <sheetFormatPr defaultColWidth="9.140625" defaultRowHeight="15" x14ac:dyDescent="0.25"/>
  <cols>
    <col min="1" max="1" width="34.42578125" customWidth="1"/>
  </cols>
  <sheetData>
    <row r="2" spans="1:22" ht="17.25" x14ac:dyDescent="0.25">
      <c r="A2" s="250" t="s">
        <v>5</v>
      </c>
      <c r="B2" s="250"/>
      <c r="C2" s="250"/>
      <c r="D2" s="250"/>
      <c r="E2" s="250"/>
      <c r="F2" s="250"/>
      <c r="G2" s="250"/>
    </row>
    <row r="3" spans="1:22" ht="15.75" x14ac:dyDescent="0.25">
      <c r="A3" s="251" t="s">
        <v>110</v>
      </c>
      <c r="B3" s="251"/>
      <c r="C3" s="251"/>
      <c r="D3" s="251"/>
      <c r="E3" s="251"/>
      <c r="F3" s="251"/>
      <c r="G3" s="251"/>
    </row>
    <row r="4" spans="1:22" x14ac:dyDescent="0.25">
      <c r="A4" s="248" t="s">
        <v>111</v>
      </c>
      <c r="B4" s="248"/>
      <c r="C4" s="248"/>
      <c r="D4" s="248"/>
      <c r="E4" s="248"/>
      <c r="F4" s="248"/>
      <c r="G4" s="248"/>
    </row>
    <row r="5" spans="1:22" ht="15.75" thickBot="1" x14ac:dyDescent="0.3">
      <c r="A5" s="252" t="s">
        <v>7</v>
      </c>
      <c r="B5" s="252"/>
      <c r="C5" s="252"/>
      <c r="D5" s="252"/>
      <c r="E5" s="252"/>
      <c r="F5" s="252"/>
      <c r="G5" s="252"/>
    </row>
    <row r="6" spans="1:22" ht="15.75" thickBot="1" x14ac:dyDescent="0.3">
      <c r="A6" s="73" t="s">
        <v>112</v>
      </c>
      <c r="B6" s="79">
        <v>2023</v>
      </c>
      <c r="C6" s="79">
        <v>2022</v>
      </c>
      <c r="D6" s="79">
        <v>2021</v>
      </c>
      <c r="E6" s="79">
        <v>2020</v>
      </c>
      <c r="F6" s="79">
        <v>2019</v>
      </c>
      <c r="G6" s="79">
        <v>2018</v>
      </c>
    </row>
    <row r="7" spans="1:22" ht="15" customHeight="1" thickBot="1" x14ac:dyDescent="0.3">
      <c r="A7" s="74" t="s">
        <v>113</v>
      </c>
      <c r="B7" s="81">
        <v>385.12805892135867</v>
      </c>
      <c r="C7" s="81">
        <v>366.12173913043483</v>
      </c>
      <c r="D7" s="81">
        <v>457.6521739130435</v>
      </c>
      <c r="E7" s="81">
        <v>427.91304347826087</v>
      </c>
      <c r="F7" s="81">
        <v>399.82608695652169</v>
      </c>
      <c r="G7" s="81">
        <v>380</v>
      </c>
      <c r="J7" s="179"/>
      <c r="K7" s="179"/>
      <c r="L7" s="179"/>
      <c r="M7" s="179"/>
      <c r="N7" s="179"/>
      <c r="O7" s="179"/>
      <c r="Q7" s="15"/>
      <c r="R7" s="15"/>
      <c r="S7" s="15"/>
      <c r="T7" s="15"/>
      <c r="U7" s="15"/>
      <c r="V7" s="15"/>
    </row>
    <row r="8" spans="1:22" ht="15" customHeight="1" thickBot="1" x14ac:dyDescent="0.3">
      <c r="A8" s="71" t="s">
        <v>114</v>
      </c>
      <c r="B8" s="82"/>
      <c r="C8" s="82"/>
      <c r="D8" s="82"/>
      <c r="E8" s="82"/>
      <c r="F8" s="82"/>
      <c r="G8" s="82"/>
      <c r="J8" s="180"/>
      <c r="K8" s="180"/>
      <c r="L8" s="180"/>
      <c r="M8" s="180"/>
      <c r="N8" s="180"/>
      <c r="O8" s="180"/>
      <c r="Q8" s="15"/>
      <c r="R8" s="15"/>
      <c r="S8" s="15"/>
      <c r="T8" s="15"/>
      <c r="U8" s="15"/>
      <c r="V8" s="15"/>
    </row>
    <row r="9" spans="1:22" ht="15" customHeight="1" thickBot="1" x14ac:dyDescent="0.3">
      <c r="A9" s="71" t="s">
        <v>115</v>
      </c>
      <c r="B9" s="82">
        <v>-64.525611784271746</v>
      </c>
      <c r="C9" s="82">
        <v>-80.724347826086969</v>
      </c>
      <c r="D9" s="82">
        <v>-101.53043478260871</v>
      </c>
      <c r="E9" s="82">
        <v>-66.832608695652183</v>
      </c>
      <c r="F9" s="82">
        <v>-54.96521739130435</v>
      </c>
      <c r="G9" s="82">
        <v>-58.5</v>
      </c>
      <c r="J9" s="181"/>
      <c r="K9" s="181"/>
      <c r="L9" s="181"/>
      <c r="M9" s="181"/>
      <c r="N9" s="181"/>
      <c r="O9" s="181"/>
      <c r="Q9" s="15"/>
      <c r="R9" s="15"/>
      <c r="S9" s="15"/>
      <c r="T9" s="15"/>
      <c r="U9" s="15"/>
      <c r="V9" s="15"/>
    </row>
    <row r="10" spans="1:22" ht="15" customHeight="1" thickBot="1" x14ac:dyDescent="0.3">
      <c r="A10" s="71" t="s">
        <v>116</v>
      </c>
      <c r="B10" s="82">
        <v>-96.282014730339668</v>
      </c>
      <c r="C10" s="82">
        <v>-91.530434782608708</v>
      </c>
      <c r="D10" s="82">
        <v>-114.41304347826087</v>
      </c>
      <c r="E10" s="82">
        <v>-106.97826086956522</v>
      </c>
      <c r="F10" s="82">
        <v>-99.956521739130423</v>
      </c>
      <c r="G10" s="82">
        <v>-95</v>
      </c>
      <c r="J10" s="181"/>
      <c r="K10" s="181"/>
      <c r="L10" s="181"/>
      <c r="M10" s="181"/>
      <c r="N10" s="181"/>
      <c r="O10" s="181"/>
      <c r="Q10" s="15"/>
      <c r="R10" s="15"/>
      <c r="S10" s="15"/>
      <c r="T10" s="15"/>
      <c r="U10" s="15"/>
      <c r="V10" s="15"/>
    </row>
    <row r="11" spans="1:22" ht="15" customHeight="1" thickBot="1" x14ac:dyDescent="0.3">
      <c r="A11" s="71" t="s">
        <v>117</v>
      </c>
      <c r="B11" s="82">
        <v>-45</v>
      </c>
      <c r="C11" s="82">
        <v>-43</v>
      </c>
      <c r="D11" s="82">
        <v>-43</v>
      </c>
      <c r="E11" s="82">
        <v>-41</v>
      </c>
      <c r="F11" s="82">
        <v>-40</v>
      </c>
      <c r="G11" s="82">
        <v>-38</v>
      </c>
      <c r="J11" s="181"/>
      <c r="K11" s="181"/>
      <c r="L11" s="181"/>
      <c r="M11" s="181"/>
      <c r="N11" s="181"/>
      <c r="O11" s="181"/>
      <c r="Q11" s="15"/>
      <c r="R11" s="15"/>
      <c r="S11" s="15"/>
      <c r="T11" s="15"/>
      <c r="U11" s="15"/>
      <c r="V11" s="15"/>
    </row>
    <row r="12" spans="1:22" ht="15" customHeight="1" thickBot="1" x14ac:dyDescent="0.3">
      <c r="A12" s="71" t="s">
        <v>118</v>
      </c>
      <c r="B12" s="82">
        <v>-5.77692088382038</v>
      </c>
      <c r="C12" s="82">
        <v>-5.4918260869565225</v>
      </c>
      <c r="D12" s="82">
        <v>-6.864782608695652</v>
      </c>
      <c r="E12" s="82">
        <v>-6.4186956521739127</v>
      </c>
      <c r="F12" s="82">
        <v>-5.9973913043478255</v>
      </c>
      <c r="G12" s="82">
        <v>-5.7</v>
      </c>
      <c r="J12" s="181"/>
      <c r="K12" s="181"/>
      <c r="L12" s="181"/>
      <c r="M12" s="181"/>
      <c r="N12" s="181"/>
      <c r="O12" s="181"/>
      <c r="Q12" s="15"/>
      <c r="R12" s="15"/>
      <c r="S12" s="15"/>
      <c r="T12" s="15"/>
      <c r="U12" s="15"/>
      <c r="V12" s="15"/>
    </row>
    <row r="13" spans="1:22" ht="15" customHeight="1" thickBot="1" x14ac:dyDescent="0.3">
      <c r="A13" s="71" t="s">
        <v>119</v>
      </c>
      <c r="B13" s="82">
        <v>-4</v>
      </c>
      <c r="C13" s="82">
        <v>-5</v>
      </c>
      <c r="D13" s="82">
        <v>-6</v>
      </c>
      <c r="E13" s="82">
        <v>-7</v>
      </c>
      <c r="F13" s="82">
        <v>-8</v>
      </c>
      <c r="G13" s="82">
        <v>-4</v>
      </c>
      <c r="J13" s="181"/>
      <c r="K13" s="181"/>
      <c r="L13" s="181"/>
      <c r="M13" s="181"/>
      <c r="N13" s="181"/>
      <c r="O13" s="181"/>
      <c r="Q13" s="15"/>
      <c r="R13" s="15"/>
      <c r="S13" s="15"/>
      <c r="T13" s="15"/>
      <c r="U13" s="15"/>
      <c r="V13" s="15"/>
    </row>
    <row r="14" spans="1:22" ht="15" customHeight="1" thickBot="1" x14ac:dyDescent="0.3">
      <c r="A14" s="71" t="s">
        <v>120</v>
      </c>
      <c r="B14" s="82">
        <v>-215.58454739843177</v>
      </c>
      <c r="C14" s="82">
        <v>-225.74660869565221</v>
      </c>
      <c r="D14" s="82">
        <v>-271.80826086956523</v>
      </c>
      <c r="E14" s="82">
        <v>-228.2295652173913</v>
      </c>
      <c r="F14" s="82">
        <v>-208.9191304347826</v>
      </c>
      <c r="G14" s="82">
        <v>-201.2</v>
      </c>
      <c r="J14" s="181"/>
      <c r="K14" s="181"/>
      <c r="L14" s="181"/>
      <c r="M14" s="181"/>
      <c r="N14" s="181"/>
      <c r="O14" s="181"/>
      <c r="Q14" s="15"/>
      <c r="R14" s="15"/>
      <c r="S14" s="15"/>
      <c r="T14" s="15"/>
      <c r="U14" s="15"/>
      <c r="V14" s="15"/>
    </row>
    <row r="15" spans="1:22" ht="15" customHeight="1" thickBot="1" x14ac:dyDescent="0.3">
      <c r="A15" s="74" t="s">
        <v>121</v>
      </c>
      <c r="B15" s="81">
        <v>169.54351152292691</v>
      </c>
      <c r="C15" s="81">
        <v>140.37513043478262</v>
      </c>
      <c r="D15" s="81">
        <v>185.84391304347827</v>
      </c>
      <c r="E15" s="81">
        <v>199.68347826086958</v>
      </c>
      <c r="F15" s="81">
        <v>190.90695652173909</v>
      </c>
      <c r="G15" s="81">
        <v>178.8</v>
      </c>
      <c r="J15" s="179"/>
      <c r="K15" s="179"/>
      <c r="L15" s="179"/>
      <c r="M15" s="179"/>
      <c r="N15" s="179"/>
      <c r="O15" s="179"/>
      <c r="Q15" s="15"/>
      <c r="R15" s="15"/>
      <c r="S15" s="15"/>
      <c r="T15" s="15"/>
      <c r="U15" s="15"/>
      <c r="V15" s="15"/>
    </row>
    <row r="16" spans="1:22" ht="15" customHeight="1" thickBot="1" x14ac:dyDescent="0.3">
      <c r="A16" s="74" t="s">
        <v>122</v>
      </c>
      <c r="B16" s="82"/>
      <c r="C16" s="82"/>
      <c r="D16" s="82"/>
      <c r="E16" s="82"/>
      <c r="F16" s="82"/>
      <c r="G16" s="82"/>
      <c r="J16" s="180"/>
      <c r="K16" s="180"/>
      <c r="L16" s="180"/>
      <c r="M16" s="180"/>
      <c r="N16" s="180"/>
      <c r="O16" s="180"/>
      <c r="Q16" s="15"/>
      <c r="R16" s="15"/>
      <c r="S16" s="15"/>
      <c r="T16" s="15"/>
      <c r="U16" s="15"/>
      <c r="V16" s="15"/>
    </row>
    <row r="17" spans="1:22" ht="15" customHeight="1" thickBot="1" x14ac:dyDescent="0.3">
      <c r="A17" s="71" t="s">
        <v>123</v>
      </c>
      <c r="B17" s="82">
        <v>11.55384176764076</v>
      </c>
      <c r="C17" s="82">
        <v>10.983652173913045</v>
      </c>
      <c r="D17" s="82">
        <v>13.729565217391304</v>
      </c>
      <c r="E17" s="82">
        <v>12.837391304347825</v>
      </c>
      <c r="F17" s="82">
        <v>11.994782608695651</v>
      </c>
      <c r="G17" s="82">
        <v>11.4</v>
      </c>
      <c r="J17" s="181"/>
      <c r="K17" s="181"/>
      <c r="L17" s="181"/>
      <c r="M17" s="181"/>
      <c r="N17" s="181"/>
      <c r="O17" s="181"/>
      <c r="Q17" s="15"/>
      <c r="R17" s="15"/>
      <c r="S17" s="15"/>
      <c r="T17" s="15"/>
      <c r="U17" s="15"/>
      <c r="V17" s="15"/>
    </row>
    <row r="18" spans="1:22" ht="15" customHeight="1" thickBot="1" x14ac:dyDescent="0.3">
      <c r="A18" s="71" t="s">
        <v>124</v>
      </c>
      <c r="B18" s="82">
        <v>75.405122356854349</v>
      </c>
      <c r="C18" s="82">
        <v>74.644869565217391</v>
      </c>
      <c r="D18" s="82">
        <v>78.306086956521739</v>
      </c>
      <c r="E18" s="82">
        <v>77.116521739130434</v>
      </c>
      <c r="F18" s="82">
        <v>75.993043478260873</v>
      </c>
      <c r="G18" s="82">
        <v>75.2</v>
      </c>
      <c r="J18" s="181"/>
      <c r="K18" s="181"/>
      <c r="L18" s="181"/>
      <c r="M18" s="181"/>
      <c r="N18" s="181"/>
      <c r="O18" s="181"/>
      <c r="Q18" s="15"/>
      <c r="R18" s="15"/>
      <c r="S18" s="15"/>
      <c r="T18" s="15"/>
      <c r="U18" s="15"/>
      <c r="V18" s="15"/>
    </row>
    <row r="19" spans="1:22" ht="15" customHeight="1" thickBot="1" x14ac:dyDescent="0.3">
      <c r="A19" s="71" t="s">
        <v>125</v>
      </c>
      <c r="B19" s="82">
        <v>12</v>
      </c>
      <c r="C19" s="82">
        <v>20</v>
      </c>
      <c r="D19" s="82">
        <v>70</v>
      </c>
      <c r="E19" s="82">
        <v>8</v>
      </c>
      <c r="F19" s="82">
        <v>7</v>
      </c>
      <c r="G19" s="82">
        <v>5</v>
      </c>
      <c r="J19" s="181"/>
      <c r="K19" s="181"/>
      <c r="L19" s="181"/>
      <c r="M19" s="181"/>
      <c r="N19" s="181"/>
      <c r="O19" s="181"/>
      <c r="Q19" s="15"/>
      <c r="R19" s="15"/>
      <c r="S19" s="15"/>
      <c r="T19" s="15"/>
      <c r="U19" s="15"/>
      <c r="V19" s="15"/>
    </row>
    <row r="20" spans="1:22" ht="15" customHeight="1" thickBot="1" x14ac:dyDescent="0.3">
      <c r="A20" s="71" t="s">
        <v>126</v>
      </c>
      <c r="B20" s="82">
        <v>15</v>
      </c>
      <c r="C20" s="82">
        <v>11</v>
      </c>
      <c r="D20" s="82">
        <v>10</v>
      </c>
      <c r="E20" s="82">
        <v>40</v>
      </c>
      <c r="F20" s="82">
        <v>10</v>
      </c>
      <c r="G20" s="82">
        <v>8</v>
      </c>
      <c r="J20" s="181"/>
      <c r="K20" s="181"/>
      <c r="L20" s="181"/>
      <c r="M20" s="181"/>
      <c r="N20" s="181"/>
      <c r="O20" s="181"/>
      <c r="Q20" s="15"/>
      <c r="R20" s="15"/>
      <c r="S20" s="15"/>
      <c r="T20" s="15"/>
      <c r="U20" s="15"/>
      <c r="V20" s="15"/>
    </row>
    <row r="21" spans="1:22" ht="15" customHeight="1" thickBot="1" x14ac:dyDescent="0.3">
      <c r="A21" s="74" t="s">
        <v>127</v>
      </c>
      <c r="B21" s="81">
        <v>113.95896412449511</v>
      </c>
      <c r="C21" s="81">
        <v>116.62852173913043</v>
      </c>
      <c r="D21" s="81">
        <v>172.03565217391304</v>
      </c>
      <c r="E21" s="81">
        <v>137.95391304347825</v>
      </c>
      <c r="F21" s="81">
        <v>104.98782608695652</v>
      </c>
      <c r="G21" s="81">
        <v>99.600000000000009</v>
      </c>
      <c r="J21" s="179"/>
      <c r="K21" s="179"/>
      <c r="L21" s="179"/>
      <c r="M21" s="179"/>
      <c r="N21" s="179"/>
      <c r="O21" s="179"/>
      <c r="Q21" s="15"/>
      <c r="R21" s="15"/>
      <c r="S21" s="15"/>
      <c r="T21" s="15"/>
      <c r="U21" s="15"/>
      <c r="V21" s="15"/>
    </row>
    <row r="22" spans="1:22" ht="15" customHeight="1" thickBot="1" x14ac:dyDescent="0.3">
      <c r="A22" s="74" t="s">
        <v>128</v>
      </c>
      <c r="B22" s="81">
        <v>55.584547398431795</v>
      </c>
      <c r="C22" s="81">
        <v>23.746608695652185</v>
      </c>
      <c r="D22" s="81">
        <v>13.808260869565231</v>
      </c>
      <c r="E22" s="81">
        <v>61.729565217391325</v>
      </c>
      <c r="F22" s="81">
        <v>85.919130434782574</v>
      </c>
      <c r="G22" s="81">
        <v>79.2</v>
      </c>
      <c r="J22" s="179"/>
      <c r="K22" s="179"/>
      <c r="L22" s="179"/>
      <c r="M22" s="179"/>
      <c r="N22" s="179"/>
      <c r="O22" s="179"/>
      <c r="Q22" s="15"/>
      <c r="R22" s="15"/>
      <c r="S22" s="15"/>
      <c r="T22" s="15"/>
      <c r="U22" s="15"/>
      <c r="V22" s="15"/>
    </row>
    <row r="23" spans="1:22" ht="29.45" customHeight="1" thickBot="1" x14ac:dyDescent="0.3">
      <c r="A23" s="74" t="s">
        <v>129</v>
      </c>
      <c r="B23" s="82"/>
      <c r="C23" s="82"/>
      <c r="D23" s="82"/>
      <c r="E23" s="82"/>
      <c r="F23" s="82"/>
      <c r="G23" s="82"/>
      <c r="J23" s="180"/>
      <c r="K23" s="180"/>
      <c r="L23" s="180"/>
      <c r="M23" s="180"/>
      <c r="N23" s="180"/>
      <c r="O23" s="180"/>
      <c r="Q23" s="15"/>
      <c r="R23" s="15"/>
      <c r="S23" s="15"/>
      <c r="T23" s="15"/>
      <c r="U23" s="15"/>
      <c r="V23" s="15"/>
    </row>
    <row r="24" spans="1:22" ht="15.75" thickBot="1" x14ac:dyDescent="0.3">
      <c r="A24" s="71" t="s">
        <v>130</v>
      </c>
      <c r="B24" s="82">
        <v>57.769208838203795</v>
      </c>
      <c r="C24" s="82">
        <v>54.918260869565223</v>
      </c>
      <c r="D24" s="82">
        <v>68.647826086956528</v>
      </c>
      <c r="E24" s="82">
        <v>64.186956521739134</v>
      </c>
      <c r="F24" s="82">
        <v>59.973913043478248</v>
      </c>
      <c r="G24" s="82">
        <v>57</v>
      </c>
      <c r="J24" s="181"/>
      <c r="K24" s="181"/>
      <c r="L24" s="181"/>
      <c r="M24" s="181"/>
      <c r="N24" s="181"/>
      <c r="O24" s="181"/>
      <c r="Q24" s="15"/>
      <c r="R24" s="15"/>
      <c r="S24" s="15"/>
      <c r="T24" s="15"/>
      <c r="U24" s="15"/>
      <c r="V24" s="15"/>
    </row>
    <row r="25" spans="1:22" ht="15.75" thickBot="1" x14ac:dyDescent="0.3">
      <c r="A25" s="71" t="s">
        <v>131</v>
      </c>
      <c r="B25" s="82">
        <v>7.7025611784271737</v>
      </c>
      <c r="C25" s="82">
        <v>7.3224347826086964</v>
      </c>
      <c r="D25" s="82">
        <v>9.1530434782608694</v>
      </c>
      <c r="E25" s="82">
        <v>8.5582608695652169</v>
      </c>
      <c r="F25" s="82">
        <v>7.9965217391304337</v>
      </c>
      <c r="G25" s="82">
        <v>7.6000000000000005</v>
      </c>
      <c r="J25" s="181"/>
      <c r="K25" s="181"/>
      <c r="L25" s="181"/>
      <c r="M25" s="181"/>
      <c r="N25" s="181"/>
      <c r="O25" s="181"/>
      <c r="Q25" s="15"/>
      <c r="R25" s="15"/>
      <c r="S25" s="15"/>
      <c r="T25" s="15"/>
      <c r="U25" s="15"/>
      <c r="V25" s="15"/>
    </row>
    <row r="26" spans="1:22" ht="15" customHeight="1" thickBot="1" x14ac:dyDescent="0.3">
      <c r="A26" s="71" t="s">
        <v>132</v>
      </c>
      <c r="B26" s="82">
        <v>-38.512805892135873</v>
      </c>
      <c r="C26" s="82">
        <v>-36.612173913043485</v>
      </c>
      <c r="D26" s="82">
        <v>-45.765217391304354</v>
      </c>
      <c r="E26" s="82">
        <v>-42.791304347826092</v>
      </c>
      <c r="F26" s="82">
        <v>-39.982608695652175</v>
      </c>
      <c r="G26" s="82">
        <v>-38</v>
      </c>
      <c r="J26" s="181"/>
      <c r="K26" s="181"/>
      <c r="L26" s="181"/>
      <c r="M26" s="181"/>
      <c r="N26" s="181"/>
      <c r="O26" s="181"/>
      <c r="Q26" s="15"/>
      <c r="R26" s="15"/>
      <c r="S26" s="15"/>
      <c r="T26" s="15"/>
      <c r="U26" s="15"/>
      <c r="V26" s="15"/>
    </row>
    <row r="27" spans="1:22" ht="15" customHeight="1" thickBot="1" x14ac:dyDescent="0.3">
      <c r="A27" s="71" t="s">
        <v>133</v>
      </c>
      <c r="B27" s="82">
        <v>-10</v>
      </c>
      <c r="C27" s="82">
        <v>6</v>
      </c>
      <c r="D27" s="82">
        <v>8</v>
      </c>
      <c r="E27" s="82">
        <v>-15</v>
      </c>
      <c r="F27" s="82">
        <v>-20</v>
      </c>
      <c r="G27" s="82">
        <v>-14</v>
      </c>
      <c r="J27" s="181"/>
      <c r="K27" s="181"/>
      <c r="L27" s="181"/>
      <c r="M27" s="181"/>
      <c r="N27" s="181"/>
      <c r="O27" s="181"/>
      <c r="Q27" s="15"/>
      <c r="R27" s="15"/>
      <c r="S27" s="15"/>
      <c r="T27" s="15"/>
      <c r="U27" s="15"/>
      <c r="V27" s="15"/>
    </row>
    <row r="28" spans="1:22" ht="15" customHeight="1" thickBot="1" x14ac:dyDescent="0.3">
      <c r="A28" s="71" t="s">
        <v>134</v>
      </c>
      <c r="B28" s="82">
        <v>5.01</v>
      </c>
      <c r="C28" s="82">
        <v>4.8</v>
      </c>
      <c r="D28" s="82">
        <v>4.9350000000000005</v>
      </c>
      <c r="E28" s="82">
        <v>5.282</v>
      </c>
      <c r="F28" s="82">
        <v>5.25</v>
      </c>
      <c r="G28" s="82">
        <v>6.3500000000000005</v>
      </c>
      <c r="J28" s="181"/>
      <c r="K28" s="181"/>
      <c r="L28" s="181"/>
      <c r="M28" s="181"/>
      <c r="N28" s="181"/>
      <c r="O28" s="181"/>
      <c r="Q28" s="15"/>
      <c r="R28" s="15"/>
      <c r="S28" s="15"/>
      <c r="T28" s="15"/>
      <c r="U28" s="15"/>
      <c r="V28" s="15"/>
    </row>
    <row r="29" spans="1:22" ht="15" customHeight="1" thickBot="1" x14ac:dyDescent="0.3">
      <c r="A29" s="74" t="s">
        <v>135</v>
      </c>
      <c r="B29" s="81">
        <v>21.968964124495095</v>
      </c>
      <c r="C29" s="81">
        <v>36.428521739130431</v>
      </c>
      <c r="D29" s="81">
        <v>44.970652173913045</v>
      </c>
      <c r="E29" s="81">
        <v>20.235913043478259</v>
      </c>
      <c r="F29" s="81">
        <v>13.237826086956503</v>
      </c>
      <c r="G29" s="81">
        <v>18.949999999999996</v>
      </c>
      <c r="J29" s="179"/>
      <c r="K29" s="179"/>
      <c r="L29" s="179"/>
      <c r="M29" s="179"/>
      <c r="N29" s="179"/>
      <c r="O29" s="179"/>
      <c r="Q29" s="15"/>
      <c r="R29" s="15"/>
      <c r="S29" s="15"/>
      <c r="T29" s="15"/>
      <c r="U29" s="15"/>
      <c r="V29" s="15"/>
    </row>
    <row r="30" spans="1:22" ht="15" customHeight="1" thickBot="1" x14ac:dyDescent="0.3">
      <c r="A30" s="71" t="s">
        <v>136</v>
      </c>
      <c r="B30" s="82">
        <v>77.553511522926897</v>
      </c>
      <c r="C30" s="82">
        <v>60.175130434782616</v>
      </c>
      <c r="D30" s="82">
        <v>58.778913043478276</v>
      </c>
      <c r="E30" s="82">
        <v>81.965478260869588</v>
      </c>
      <c r="F30" s="82">
        <v>99.156956521739076</v>
      </c>
      <c r="G30" s="82">
        <v>98.15</v>
      </c>
      <c r="J30" s="181"/>
      <c r="K30" s="181"/>
      <c r="L30" s="181"/>
      <c r="M30" s="181"/>
      <c r="N30" s="181"/>
      <c r="O30" s="181"/>
      <c r="Q30" s="15"/>
      <c r="R30" s="15"/>
      <c r="S30" s="15"/>
      <c r="T30" s="15"/>
      <c r="U30" s="15"/>
      <c r="V30" s="15"/>
    </row>
    <row r="31" spans="1:22" ht="15" customHeight="1" thickBot="1" x14ac:dyDescent="0.3">
      <c r="A31" s="71" t="s">
        <v>137</v>
      </c>
      <c r="B31" s="82">
        <v>41.1</v>
      </c>
      <c r="C31" s="82">
        <v>39.659999999999997</v>
      </c>
      <c r="D31" s="82">
        <v>38.4</v>
      </c>
      <c r="E31" s="82">
        <v>37.5</v>
      </c>
      <c r="F31" s="82">
        <v>35.879999999999995</v>
      </c>
      <c r="G31" s="82">
        <v>34.68</v>
      </c>
      <c r="J31" s="181"/>
      <c r="K31" s="181"/>
      <c r="L31" s="181"/>
      <c r="M31" s="181"/>
      <c r="N31" s="181"/>
      <c r="O31" s="181"/>
      <c r="Q31" s="15"/>
      <c r="R31" s="15"/>
      <c r="S31" s="15"/>
      <c r="T31" s="15"/>
      <c r="U31" s="15"/>
      <c r="V31" s="15"/>
    </row>
    <row r="32" spans="1:22" ht="15" customHeight="1" thickBot="1" x14ac:dyDescent="0.3">
      <c r="A32" s="71" t="s">
        <v>138</v>
      </c>
      <c r="B32" s="82">
        <v>36.453511522926895</v>
      </c>
      <c r="C32" s="82">
        <v>20.51513043478262</v>
      </c>
      <c r="D32" s="82">
        <v>20.378913043478278</v>
      </c>
      <c r="E32" s="82">
        <v>44.465478260869588</v>
      </c>
      <c r="F32" s="82">
        <v>63.276956521739081</v>
      </c>
      <c r="G32" s="82">
        <v>63.470000000000006</v>
      </c>
      <c r="J32" s="181"/>
      <c r="K32" s="181"/>
      <c r="L32" s="181"/>
      <c r="M32" s="181"/>
      <c r="N32" s="181"/>
      <c r="O32" s="181"/>
      <c r="Q32" s="15"/>
      <c r="R32" s="15"/>
      <c r="S32" s="15"/>
      <c r="T32" s="15"/>
      <c r="U32" s="15"/>
      <c r="V32" s="15"/>
    </row>
    <row r="33" spans="1:22" ht="15" customHeight="1" thickBot="1" x14ac:dyDescent="0.3">
      <c r="A33" s="71" t="s">
        <v>139</v>
      </c>
      <c r="B33" s="82">
        <v>7.6552374198146476</v>
      </c>
      <c r="C33" s="82">
        <v>4.3081773913043504</v>
      </c>
      <c r="D33" s="82">
        <v>4.2795717391304384</v>
      </c>
      <c r="E33" s="82">
        <v>9.3377504347826132</v>
      </c>
      <c r="F33" s="82">
        <v>13.288160869565207</v>
      </c>
      <c r="G33" s="82">
        <v>13.328700000000001</v>
      </c>
      <c r="J33" s="181"/>
      <c r="K33" s="181"/>
      <c r="L33" s="181"/>
      <c r="M33" s="181"/>
      <c r="N33" s="181"/>
      <c r="O33" s="181"/>
      <c r="Q33" s="15"/>
      <c r="R33" s="15"/>
      <c r="S33" s="15"/>
      <c r="T33" s="15"/>
      <c r="U33" s="15"/>
      <c r="V33" s="15"/>
    </row>
    <row r="34" spans="1:22" ht="15" customHeight="1" thickBot="1" x14ac:dyDescent="0.3">
      <c r="A34" s="74" t="s">
        <v>140</v>
      </c>
      <c r="B34" s="81">
        <v>28.798274103112249</v>
      </c>
      <c r="C34" s="81">
        <v>16.206953043478268</v>
      </c>
      <c r="D34" s="81">
        <v>16.099341304347838</v>
      </c>
      <c r="E34" s="81">
        <v>35.127727826086975</v>
      </c>
      <c r="F34" s="81">
        <v>49.988795652173877</v>
      </c>
      <c r="G34" s="81">
        <v>50.141300000000001</v>
      </c>
      <c r="J34" s="179"/>
      <c r="K34" s="179"/>
      <c r="L34" s="179"/>
      <c r="M34" s="179"/>
      <c r="N34" s="179"/>
      <c r="O34" s="179"/>
      <c r="Q34" s="15"/>
      <c r="R34" s="15"/>
      <c r="S34" s="15"/>
      <c r="T34" s="15"/>
      <c r="U34" s="15"/>
      <c r="V34" s="15"/>
    </row>
    <row r="35" spans="1:22" ht="15.75" x14ac:dyDescent="0.25">
      <c r="A35" s="75"/>
      <c r="B35" s="76"/>
    </row>
    <row r="36" spans="1:22" x14ac:dyDescent="0.25">
      <c r="A36" s="72" t="s">
        <v>141</v>
      </c>
    </row>
    <row r="37" spans="1:22" x14ac:dyDescent="0.25">
      <c r="A37" s="249" t="s">
        <v>142</v>
      </c>
      <c r="B37" s="249"/>
      <c r="C37" s="249"/>
      <c r="D37" s="249"/>
      <c r="E37" s="249"/>
      <c r="F37" s="249"/>
      <c r="G37" s="249"/>
    </row>
    <row r="38" spans="1:22" x14ac:dyDescent="0.25">
      <c r="A38" s="249" t="s">
        <v>143</v>
      </c>
      <c r="B38" s="249"/>
      <c r="C38" s="249"/>
      <c r="D38" s="249"/>
      <c r="E38" s="249"/>
      <c r="F38" s="249"/>
      <c r="G38" s="249"/>
    </row>
    <row r="39" spans="1:22" x14ac:dyDescent="0.25">
      <c r="A39" s="249" t="s">
        <v>144</v>
      </c>
      <c r="B39" s="249"/>
      <c r="C39" s="249"/>
      <c r="D39" s="249"/>
      <c r="E39" s="249"/>
      <c r="F39" s="249"/>
      <c r="G39" s="249"/>
    </row>
    <row r="40" spans="1:22" x14ac:dyDescent="0.25">
      <c r="A40" s="249" t="s">
        <v>145</v>
      </c>
      <c r="B40" s="249"/>
      <c r="C40" s="249"/>
      <c r="D40" s="249"/>
      <c r="E40" s="249"/>
      <c r="F40" s="249"/>
      <c r="G40" s="249"/>
    </row>
    <row r="41" spans="1:22" x14ac:dyDescent="0.25">
      <c r="A41" s="249" t="s">
        <v>146</v>
      </c>
      <c r="B41" s="249"/>
      <c r="C41" s="249"/>
      <c r="D41" s="249"/>
      <c r="E41" s="249"/>
      <c r="F41" s="249"/>
      <c r="G41" s="249"/>
    </row>
    <row r="42" spans="1:22" x14ac:dyDescent="0.25">
      <c r="A42" s="249" t="s">
        <v>147</v>
      </c>
      <c r="B42" s="249"/>
      <c r="C42" s="249"/>
      <c r="D42" s="249"/>
      <c r="E42" s="249"/>
      <c r="F42" s="249"/>
      <c r="G42" s="249"/>
    </row>
  </sheetData>
  <mergeCells count="10">
    <mergeCell ref="A39:G39"/>
    <mergeCell ref="A40:G40"/>
    <mergeCell ref="A41:G41"/>
    <mergeCell ref="A42:G42"/>
    <mergeCell ref="A2:G2"/>
    <mergeCell ref="A3:G3"/>
    <mergeCell ref="A4:G4"/>
    <mergeCell ref="A5:G5"/>
    <mergeCell ref="A37:G37"/>
    <mergeCell ref="A38:G3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3C6E5-3610-41F2-BFCF-DF6E1972FE66}">
  <dimension ref="A1:V32"/>
  <sheetViews>
    <sheetView workbookViewId="0">
      <selection sqref="A1:G1"/>
    </sheetView>
  </sheetViews>
  <sheetFormatPr defaultRowHeight="15" x14ac:dyDescent="0.25"/>
  <cols>
    <col min="1" max="1" width="30.140625" customWidth="1"/>
  </cols>
  <sheetData>
    <row r="1" spans="1:22" ht="17.25" x14ac:dyDescent="0.25">
      <c r="A1" s="250" t="s">
        <v>40</v>
      </c>
      <c r="B1" s="250"/>
      <c r="C1" s="250"/>
      <c r="D1" s="250"/>
      <c r="E1" s="250"/>
      <c r="F1" s="250"/>
      <c r="G1" s="250"/>
    </row>
    <row r="2" spans="1:22" ht="17.45" customHeight="1" x14ac:dyDescent="0.25">
      <c r="A2" s="251" t="s">
        <v>110</v>
      </c>
      <c r="B2" s="251"/>
      <c r="C2" s="251"/>
      <c r="D2" s="251"/>
      <c r="E2" s="251"/>
      <c r="F2" s="251"/>
      <c r="G2" s="251"/>
    </row>
    <row r="3" spans="1:22" ht="15.6" customHeight="1" x14ac:dyDescent="0.25">
      <c r="A3" s="248" t="s">
        <v>41</v>
      </c>
      <c r="B3" s="248"/>
      <c r="C3" s="248"/>
      <c r="D3" s="248"/>
      <c r="E3" s="248"/>
      <c r="F3" s="248"/>
      <c r="G3" s="248"/>
    </row>
    <row r="4" spans="1:22" x14ac:dyDescent="0.25">
      <c r="A4" s="248" t="s">
        <v>7</v>
      </c>
      <c r="B4" s="248"/>
      <c r="C4" s="248"/>
      <c r="D4" s="248"/>
      <c r="E4" s="248"/>
      <c r="F4" s="248"/>
      <c r="G4" s="248"/>
    </row>
    <row r="6" spans="1:22" ht="14.45" customHeight="1" x14ac:dyDescent="0.25">
      <c r="A6" s="77" t="s">
        <v>112</v>
      </c>
      <c r="B6" s="78">
        <v>2023</v>
      </c>
      <c r="C6" s="78">
        <v>2022</v>
      </c>
      <c r="D6" s="78">
        <v>2021</v>
      </c>
      <c r="E6" s="78">
        <v>2020</v>
      </c>
      <c r="F6" s="78">
        <v>2019</v>
      </c>
      <c r="G6" s="78">
        <v>2018</v>
      </c>
    </row>
    <row r="7" spans="1:22" ht="14.45" customHeight="1" x14ac:dyDescent="0.25">
      <c r="A7" s="77" t="s">
        <v>42</v>
      </c>
      <c r="B7" s="17"/>
      <c r="C7" s="17"/>
      <c r="D7" s="17"/>
      <c r="E7" s="17"/>
      <c r="F7" s="17"/>
      <c r="G7" s="17"/>
    </row>
    <row r="8" spans="1:22" ht="14.45" customHeight="1" x14ac:dyDescent="0.25">
      <c r="A8" s="77" t="s">
        <v>148</v>
      </c>
      <c r="B8" s="17"/>
      <c r="C8" s="17"/>
      <c r="D8" s="17"/>
      <c r="E8" s="17"/>
      <c r="F8" s="17"/>
      <c r="G8" s="17"/>
    </row>
    <row r="9" spans="1:22" ht="14.45" customHeight="1" x14ac:dyDescent="0.25">
      <c r="A9" s="80" t="s">
        <v>149</v>
      </c>
      <c r="B9" s="83">
        <v>96.362391929199191</v>
      </c>
      <c r="C9" s="83">
        <v>138.56411782608694</v>
      </c>
      <c r="D9" s="83">
        <v>157.35716478260869</v>
      </c>
      <c r="E9" s="83">
        <v>128.25782347826086</v>
      </c>
      <c r="F9" s="83">
        <v>77.130095652173878</v>
      </c>
      <c r="G9" s="83">
        <v>100.1413</v>
      </c>
      <c r="J9" s="181"/>
      <c r="K9" s="181"/>
      <c r="L9" s="181"/>
      <c r="M9" s="181"/>
      <c r="N9" s="181"/>
      <c r="O9" s="181"/>
      <c r="Q9" s="15"/>
      <c r="R9" s="15"/>
      <c r="S9" s="15"/>
      <c r="T9" s="15"/>
      <c r="U9" s="15"/>
      <c r="V9" s="15"/>
    </row>
    <row r="10" spans="1:22" ht="14.45" customHeight="1" x14ac:dyDescent="0.25">
      <c r="A10" s="80" t="s">
        <v>150</v>
      </c>
      <c r="B10" s="83">
        <v>82</v>
      </c>
      <c r="C10" s="83">
        <v>74</v>
      </c>
      <c r="D10" s="83">
        <v>66</v>
      </c>
      <c r="E10" s="83">
        <v>77</v>
      </c>
      <c r="F10" s="83">
        <v>75</v>
      </c>
      <c r="G10" s="83">
        <v>77</v>
      </c>
      <c r="J10" s="181"/>
      <c r="K10" s="181"/>
      <c r="L10" s="181"/>
      <c r="M10" s="181"/>
      <c r="N10" s="181"/>
      <c r="O10" s="181"/>
      <c r="Q10" s="15"/>
      <c r="R10" s="15"/>
      <c r="S10" s="15"/>
      <c r="T10" s="15"/>
      <c r="U10" s="15"/>
      <c r="V10" s="15"/>
    </row>
    <row r="11" spans="1:22" ht="14.45" customHeight="1" x14ac:dyDescent="0.25">
      <c r="A11" s="80" t="s">
        <v>151</v>
      </c>
      <c r="B11" s="83">
        <v>113</v>
      </c>
      <c r="C11" s="83">
        <v>108</v>
      </c>
      <c r="D11" s="83">
        <v>105</v>
      </c>
      <c r="E11" s="83">
        <v>103</v>
      </c>
      <c r="F11" s="83">
        <v>100</v>
      </c>
      <c r="G11" s="83">
        <v>100</v>
      </c>
      <c r="J11" s="181"/>
      <c r="K11" s="181"/>
      <c r="L11" s="181"/>
      <c r="M11" s="181"/>
      <c r="N11" s="181"/>
      <c r="O11" s="181"/>
      <c r="Q11" s="15"/>
      <c r="R11" s="15"/>
      <c r="S11" s="15"/>
      <c r="T11" s="15"/>
      <c r="U11" s="15"/>
      <c r="V11" s="15"/>
    </row>
    <row r="12" spans="1:22" ht="14.45" customHeight="1" x14ac:dyDescent="0.25">
      <c r="A12" s="80" t="s">
        <v>152</v>
      </c>
      <c r="B12" s="83">
        <v>300</v>
      </c>
      <c r="C12" s="83">
        <v>256</v>
      </c>
      <c r="D12" s="83">
        <v>196</v>
      </c>
      <c r="E12" s="83">
        <v>192</v>
      </c>
      <c r="F12" s="83">
        <v>187</v>
      </c>
      <c r="G12" s="83">
        <v>187</v>
      </c>
      <c r="J12" s="181"/>
      <c r="K12" s="181"/>
      <c r="L12" s="181"/>
      <c r="M12" s="181"/>
      <c r="N12" s="181"/>
      <c r="O12" s="181"/>
      <c r="Q12" s="15"/>
      <c r="R12" s="15"/>
      <c r="S12" s="15"/>
      <c r="T12" s="15"/>
      <c r="U12" s="15"/>
      <c r="V12" s="15"/>
    </row>
    <row r="13" spans="1:22" ht="14.45" customHeight="1" x14ac:dyDescent="0.25">
      <c r="A13" s="77" t="s">
        <v>153</v>
      </c>
      <c r="B13" s="84">
        <v>591.36239192919925</v>
      </c>
      <c r="C13" s="84">
        <v>576.56411782608689</v>
      </c>
      <c r="D13" s="84">
        <v>524.35716478260872</v>
      </c>
      <c r="E13" s="84">
        <v>500.25782347826089</v>
      </c>
      <c r="F13" s="84">
        <v>439.13009565217385</v>
      </c>
      <c r="G13" s="84">
        <v>464.1413</v>
      </c>
      <c r="J13" s="179"/>
      <c r="K13" s="179"/>
      <c r="L13" s="179"/>
      <c r="M13" s="179"/>
      <c r="N13" s="179"/>
      <c r="O13" s="179"/>
      <c r="Q13" s="15"/>
      <c r="R13" s="15"/>
      <c r="S13" s="15"/>
      <c r="T13" s="15"/>
      <c r="U13" s="15"/>
      <c r="V13" s="15"/>
    </row>
    <row r="14" spans="1:22" ht="14.45" customHeight="1" x14ac:dyDescent="0.25">
      <c r="A14" s="80" t="s">
        <v>154</v>
      </c>
      <c r="B14" s="83">
        <v>85</v>
      </c>
      <c r="C14" s="83">
        <v>76</v>
      </c>
      <c r="D14" s="83">
        <v>75</v>
      </c>
      <c r="E14" s="83">
        <v>62</v>
      </c>
      <c r="F14" s="83">
        <v>50</v>
      </c>
      <c r="G14" s="83">
        <v>50</v>
      </c>
      <c r="J14" s="181"/>
      <c r="K14" s="181"/>
      <c r="L14" s="181"/>
      <c r="M14" s="181"/>
      <c r="N14" s="181"/>
      <c r="O14" s="181"/>
      <c r="Q14" s="15"/>
      <c r="R14" s="15"/>
      <c r="S14" s="15"/>
      <c r="T14" s="15"/>
      <c r="U14" s="15"/>
      <c r="V14" s="15"/>
    </row>
    <row r="15" spans="1:22" ht="14.45" customHeight="1" x14ac:dyDescent="0.25">
      <c r="A15" s="80" t="s">
        <v>155</v>
      </c>
      <c r="B15" s="83">
        <v>647</v>
      </c>
      <c r="C15" s="83">
        <v>622</v>
      </c>
      <c r="D15" s="83">
        <v>643</v>
      </c>
      <c r="E15" s="83">
        <v>661</v>
      </c>
      <c r="F15" s="83">
        <v>672</v>
      </c>
      <c r="G15" s="83">
        <v>562</v>
      </c>
      <c r="J15" s="181"/>
      <c r="K15" s="181"/>
      <c r="L15" s="181"/>
      <c r="M15" s="181"/>
      <c r="N15" s="181"/>
      <c r="O15" s="181"/>
      <c r="Q15" s="15"/>
      <c r="R15" s="15"/>
      <c r="S15" s="15"/>
      <c r="T15" s="15"/>
      <c r="U15" s="15"/>
      <c r="V15" s="15"/>
    </row>
    <row r="16" spans="1:22" ht="14.45" customHeight="1" x14ac:dyDescent="0.25">
      <c r="A16" s="80" t="s">
        <v>156</v>
      </c>
      <c r="B16" s="83">
        <v>50</v>
      </c>
      <c r="C16" s="83">
        <v>50</v>
      </c>
      <c r="D16" s="83">
        <v>50</v>
      </c>
      <c r="E16" s="83">
        <v>50</v>
      </c>
      <c r="F16" s="83">
        <v>50</v>
      </c>
      <c r="G16" s="83">
        <v>50</v>
      </c>
      <c r="J16" s="181"/>
      <c r="K16" s="181"/>
      <c r="L16" s="181"/>
      <c r="M16" s="181"/>
      <c r="N16" s="181"/>
      <c r="O16" s="181"/>
      <c r="Q16" s="15"/>
      <c r="R16" s="15"/>
      <c r="S16" s="15"/>
      <c r="T16" s="15"/>
      <c r="U16" s="15"/>
      <c r="V16" s="15"/>
    </row>
    <row r="17" spans="1:22" ht="14.45" customHeight="1" x14ac:dyDescent="0.25">
      <c r="A17" s="80" t="s">
        <v>157</v>
      </c>
      <c r="B17" s="83">
        <v>46</v>
      </c>
      <c r="C17" s="83">
        <v>45</v>
      </c>
      <c r="D17" s="83">
        <v>41</v>
      </c>
      <c r="E17" s="83">
        <v>35</v>
      </c>
      <c r="F17" s="83">
        <v>35</v>
      </c>
      <c r="G17" s="83">
        <v>28</v>
      </c>
      <c r="J17" s="181"/>
      <c r="K17" s="181"/>
      <c r="L17" s="181"/>
      <c r="M17" s="181"/>
      <c r="N17" s="181"/>
      <c r="O17" s="181"/>
      <c r="Q17" s="15"/>
      <c r="R17" s="15"/>
      <c r="S17" s="15"/>
      <c r="T17" s="15"/>
      <c r="U17" s="15"/>
      <c r="V17" s="15"/>
    </row>
    <row r="18" spans="1:22" ht="14.45" customHeight="1" x14ac:dyDescent="0.25">
      <c r="A18" s="77" t="s">
        <v>158</v>
      </c>
      <c r="B18" s="84">
        <v>1419.3623919291992</v>
      </c>
      <c r="C18" s="84">
        <v>1369.5641178260869</v>
      </c>
      <c r="D18" s="84">
        <v>1333.3571647826088</v>
      </c>
      <c r="E18" s="84">
        <v>1308.2578234782609</v>
      </c>
      <c r="F18" s="84">
        <v>1246.1300956521738</v>
      </c>
      <c r="G18" s="84">
        <v>1154.1413</v>
      </c>
      <c r="J18" s="182"/>
      <c r="K18" s="182"/>
      <c r="L18" s="182"/>
      <c r="M18" s="182"/>
      <c r="N18" s="182"/>
      <c r="O18" s="182"/>
      <c r="Q18" s="15"/>
      <c r="R18" s="15"/>
      <c r="S18" s="15"/>
      <c r="T18" s="15"/>
      <c r="U18" s="15"/>
      <c r="V18" s="15"/>
    </row>
    <row r="19" spans="1:22" ht="14.45" customHeight="1" x14ac:dyDescent="0.25">
      <c r="A19" s="77" t="s">
        <v>159</v>
      </c>
      <c r="B19" s="83"/>
      <c r="C19" s="83"/>
      <c r="D19" s="83"/>
      <c r="E19" s="83"/>
      <c r="F19" s="83"/>
      <c r="G19" s="83"/>
      <c r="J19" s="181"/>
      <c r="K19" s="181"/>
      <c r="L19" s="181"/>
      <c r="M19" s="181"/>
      <c r="N19" s="181"/>
      <c r="O19" s="181"/>
      <c r="Q19" s="15"/>
      <c r="R19" s="15"/>
      <c r="S19" s="15"/>
      <c r="T19" s="15"/>
      <c r="U19" s="15"/>
      <c r="V19" s="15"/>
    </row>
    <row r="20" spans="1:22" ht="14.45" customHeight="1" x14ac:dyDescent="0.25">
      <c r="A20" s="77" t="s">
        <v>160</v>
      </c>
      <c r="B20" s="83"/>
      <c r="C20" s="83"/>
      <c r="D20" s="83"/>
      <c r="E20" s="83"/>
      <c r="F20" s="83"/>
      <c r="G20" s="83"/>
      <c r="J20" s="181"/>
      <c r="K20" s="181"/>
      <c r="L20" s="181"/>
      <c r="M20" s="181"/>
      <c r="N20" s="181"/>
      <c r="O20" s="181"/>
      <c r="Q20" s="15"/>
      <c r="R20" s="15"/>
      <c r="S20" s="15"/>
      <c r="T20" s="15"/>
      <c r="U20" s="15"/>
      <c r="V20" s="15"/>
    </row>
    <row r="21" spans="1:22" ht="14.45" customHeight="1" x14ac:dyDescent="0.25">
      <c r="A21" s="80" t="s">
        <v>161</v>
      </c>
      <c r="B21" s="83">
        <v>148</v>
      </c>
      <c r="C21" s="83">
        <v>149</v>
      </c>
      <c r="D21" s="83">
        <v>140</v>
      </c>
      <c r="E21" s="83">
        <v>137</v>
      </c>
      <c r="F21" s="83">
        <v>126</v>
      </c>
      <c r="G21" s="83">
        <v>108</v>
      </c>
      <c r="J21" s="181"/>
      <c r="K21" s="181"/>
      <c r="L21" s="181"/>
      <c r="M21" s="181"/>
      <c r="N21" s="181"/>
      <c r="O21" s="181"/>
      <c r="Q21" s="15"/>
      <c r="R21" s="15"/>
      <c r="S21" s="15"/>
      <c r="T21" s="15"/>
      <c r="U21" s="15"/>
      <c r="V21" s="15"/>
    </row>
    <row r="22" spans="1:22" ht="14.45" customHeight="1" x14ac:dyDescent="0.25">
      <c r="A22" s="80" t="s">
        <v>162</v>
      </c>
      <c r="B22" s="83">
        <v>70</v>
      </c>
      <c r="C22" s="83">
        <v>61</v>
      </c>
      <c r="D22" s="83">
        <v>60</v>
      </c>
      <c r="E22" s="83">
        <v>55</v>
      </c>
      <c r="F22" s="83">
        <v>48</v>
      </c>
      <c r="G22" s="83">
        <v>38</v>
      </c>
      <c r="J22" s="181"/>
      <c r="K22" s="181"/>
      <c r="L22" s="181"/>
      <c r="M22" s="181"/>
      <c r="N22" s="181"/>
      <c r="O22" s="181"/>
      <c r="Q22" s="15"/>
      <c r="R22" s="15"/>
      <c r="S22" s="15"/>
      <c r="T22" s="15"/>
      <c r="U22" s="15"/>
      <c r="V22" s="15"/>
    </row>
    <row r="23" spans="1:22" ht="14.45" customHeight="1" x14ac:dyDescent="0.25">
      <c r="A23" s="80" t="s">
        <v>163</v>
      </c>
      <c r="B23" s="83">
        <v>26</v>
      </c>
      <c r="C23" s="83">
        <v>26</v>
      </c>
      <c r="D23" s="83">
        <v>24</v>
      </c>
      <c r="E23" s="83">
        <v>23</v>
      </c>
      <c r="F23" s="83">
        <v>21</v>
      </c>
      <c r="G23" s="83">
        <v>16</v>
      </c>
      <c r="J23" s="181"/>
      <c r="K23" s="181"/>
      <c r="L23" s="181"/>
      <c r="M23" s="181"/>
      <c r="N23" s="181"/>
      <c r="O23" s="181"/>
      <c r="Q23" s="15"/>
      <c r="R23" s="15"/>
      <c r="S23" s="15"/>
      <c r="T23" s="15"/>
      <c r="U23" s="15"/>
      <c r="V23" s="15"/>
    </row>
    <row r="24" spans="1:22" ht="14.45" customHeight="1" x14ac:dyDescent="0.25">
      <c r="A24" s="77" t="s">
        <v>164</v>
      </c>
      <c r="B24" s="84">
        <v>244</v>
      </c>
      <c r="C24" s="84">
        <v>236</v>
      </c>
      <c r="D24" s="84">
        <v>224</v>
      </c>
      <c r="E24" s="84">
        <v>215</v>
      </c>
      <c r="F24" s="84">
        <v>195</v>
      </c>
      <c r="G24" s="84">
        <v>162</v>
      </c>
      <c r="J24" s="179"/>
      <c r="K24" s="179"/>
      <c r="L24" s="179"/>
      <c r="M24" s="179"/>
      <c r="N24" s="179"/>
      <c r="O24" s="179"/>
      <c r="Q24" s="15"/>
      <c r="R24" s="15"/>
      <c r="S24" s="15"/>
      <c r="T24" s="15"/>
      <c r="U24" s="15"/>
      <c r="V24" s="15"/>
    </row>
    <row r="25" spans="1:22" ht="14.45" customHeight="1" x14ac:dyDescent="0.25">
      <c r="A25" s="80" t="s">
        <v>165</v>
      </c>
      <c r="B25" s="83">
        <v>615</v>
      </c>
      <c r="C25" s="83">
        <v>600</v>
      </c>
      <c r="D25" s="83">
        <v>580</v>
      </c>
      <c r="E25" s="83">
        <v>570</v>
      </c>
      <c r="F25" s="83">
        <v>550</v>
      </c>
      <c r="G25" s="83">
        <v>540</v>
      </c>
      <c r="J25" s="181"/>
      <c r="K25" s="181"/>
      <c r="L25" s="181"/>
      <c r="M25" s="181"/>
      <c r="N25" s="181"/>
      <c r="O25" s="181"/>
      <c r="Q25" s="15"/>
      <c r="R25" s="15"/>
      <c r="S25" s="15"/>
      <c r="T25" s="15"/>
      <c r="U25" s="15"/>
      <c r="V25" s="15"/>
    </row>
    <row r="26" spans="1:22" ht="14.45" customHeight="1" x14ac:dyDescent="0.25">
      <c r="A26" s="80" t="s">
        <v>166</v>
      </c>
      <c r="B26" s="83">
        <v>179.1413</v>
      </c>
      <c r="C26" s="83">
        <v>166.14129999999989</v>
      </c>
      <c r="D26" s="83">
        <v>163.14130000000011</v>
      </c>
      <c r="E26" s="83">
        <v>158.1413</v>
      </c>
      <c r="F26" s="83">
        <v>156.1413</v>
      </c>
      <c r="G26" s="83">
        <v>142.1413</v>
      </c>
      <c r="J26" s="181"/>
      <c r="K26" s="181"/>
      <c r="L26" s="181"/>
      <c r="M26" s="181"/>
      <c r="N26" s="181"/>
      <c r="O26" s="181"/>
      <c r="Q26" s="15"/>
      <c r="R26" s="15"/>
      <c r="S26" s="15"/>
      <c r="T26" s="15"/>
      <c r="U26" s="15"/>
      <c r="V26" s="15"/>
    </row>
    <row r="27" spans="1:22" ht="14.45" customHeight="1" x14ac:dyDescent="0.25">
      <c r="A27" s="77" t="s">
        <v>167</v>
      </c>
      <c r="B27" s="84">
        <v>1038.1413</v>
      </c>
      <c r="C27" s="84">
        <v>1002.1412999999999</v>
      </c>
      <c r="D27" s="84">
        <v>967.14130000000011</v>
      </c>
      <c r="E27" s="84">
        <v>943.1413</v>
      </c>
      <c r="F27" s="84">
        <v>901.1413</v>
      </c>
      <c r="G27" s="84">
        <v>844.1413</v>
      </c>
      <c r="J27" s="182"/>
      <c r="K27" s="182"/>
      <c r="L27" s="179"/>
      <c r="M27" s="179"/>
      <c r="N27" s="179"/>
      <c r="O27" s="179"/>
      <c r="Q27" s="15"/>
      <c r="R27" s="15"/>
      <c r="S27" s="15"/>
      <c r="T27" s="15"/>
      <c r="U27" s="15"/>
      <c r="V27" s="15"/>
    </row>
    <row r="28" spans="1:22" ht="14.45" customHeight="1" x14ac:dyDescent="0.25">
      <c r="A28" s="77" t="s">
        <v>168</v>
      </c>
      <c r="B28" s="83"/>
      <c r="C28" s="83"/>
      <c r="D28" s="83"/>
      <c r="E28" s="83"/>
      <c r="F28" s="83"/>
      <c r="G28" s="83"/>
      <c r="J28" s="181"/>
      <c r="K28" s="181"/>
      <c r="L28" s="181"/>
      <c r="M28" s="181"/>
      <c r="N28" s="181"/>
      <c r="O28" s="181"/>
      <c r="Q28" s="15"/>
      <c r="R28" s="15"/>
      <c r="S28" s="15"/>
      <c r="T28" s="15"/>
      <c r="U28" s="15"/>
      <c r="V28" s="15"/>
    </row>
    <row r="29" spans="1:22" ht="14.45" customHeight="1" x14ac:dyDescent="0.25">
      <c r="A29" s="80" t="s">
        <v>169</v>
      </c>
      <c r="B29" s="83">
        <v>156.22109192919922</v>
      </c>
      <c r="C29" s="83">
        <v>142.42281782608697</v>
      </c>
      <c r="D29" s="83">
        <v>141.21586478260869</v>
      </c>
      <c r="E29" s="83">
        <v>140.11652347826086</v>
      </c>
      <c r="F29" s="83">
        <v>119.98879565217388</v>
      </c>
      <c r="G29" s="83">
        <v>85</v>
      </c>
      <c r="J29" s="181"/>
      <c r="K29" s="181"/>
      <c r="L29" s="181"/>
      <c r="M29" s="181"/>
      <c r="N29" s="181"/>
      <c r="O29" s="181"/>
      <c r="Q29" s="15"/>
      <c r="R29" s="15"/>
      <c r="S29" s="15"/>
      <c r="T29" s="15"/>
      <c r="U29" s="15"/>
      <c r="V29" s="15"/>
    </row>
    <row r="30" spans="1:22" ht="14.45" customHeight="1" x14ac:dyDescent="0.25">
      <c r="A30" s="80" t="s">
        <v>170</v>
      </c>
      <c r="B30" s="83">
        <v>225</v>
      </c>
      <c r="C30" s="83">
        <v>225</v>
      </c>
      <c r="D30" s="83">
        <v>225</v>
      </c>
      <c r="E30" s="83">
        <v>225</v>
      </c>
      <c r="F30" s="83">
        <v>225</v>
      </c>
      <c r="G30" s="83">
        <v>225</v>
      </c>
      <c r="J30" s="181"/>
      <c r="K30" s="181"/>
      <c r="L30" s="181"/>
      <c r="M30" s="181"/>
      <c r="N30" s="181"/>
      <c r="O30" s="181"/>
      <c r="Q30" s="15"/>
      <c r="R30" s="15"/>
      <c r="S30" s="15"/>
      <c r="T30" s="15"/>
      <c r="U30" s="15"/>
      <c r="V30" s="15"/>
    </row>
    <row r="31" spans="1:22" ht="14.45" customHeight="1" x14ac:dyDescent="0.25">
      <c r="A31" s="77" t="s">
        <v>171</v>
      </c>
      <c r="B31" s="84">
        <v>381.22109192919925</v>
      </c>
      <c r="C31" s="84">
        <v>367.422817826087</v>
      </c>
      <c r="D31" s="84">
        <v>366.21586478260872</v>
      </c>
      <c r="E31" s="84">
        <v>365.11652347826089</v>
      </c>
      <c r="F31" s="84">
        <v>344.98879565217385</v>
      </c>
      <c r="G31" s="84">
        <v>310</v>
      </c>
      <c r="J31" s="179"/>
      <c r="K31" s="179"/>
      <c r="L31" s="179"/>
      <c r="M31" s="179"/>
      <c r="N31" s="179"/>
      <c r="O31" s="179"/>
      <c r="Q31" s="15"/>
      <c r="R31" s="15"/>
      <c r="S31" s="15"/>
      <c r="T31" s="15"/>
      <c r="U31" s="15"/>
      <c r="V31" s="15"/>
    </row>
    <row r="32" spans="1:22" ht="14.45" customHeight="1" x14ac:dyDescent="0.25">
      <c r="A32" s="77" t="s">
        <v>172</v>
      </c>
      <c r="B32" s="84">
        <v>1419.3623919291992</v>
      </c>
      <c r="C32" s="84">
        <v>1369.5641178260869</v>
      </c>
      <c r="D32" s="84">
        <v>1333.3571647826088</v>
      </c>
      <c r="E32" s="84">
        <v>1308.2578234782609</v>
      </c>
      <c r="F32" s="84">
        <v>1246.1300956521738</v>
      </c>
      <c r="G32" s="84">
        <v>1154.1413</v>
      </c>
      <c r="J32" s="182"/>
      <c r="K32" s="182"/>
      <c r="L32" s="182"/>
      <c r="M32" s="182"/>
      <c r="N32" s="182"/>
      <c r="O32" s="182"/>
      <c r="Q32" s="15"/>
      <c r="R32" s="15"/>
      <c r="S32" s="15"/>
      <c r="T32" s="15"/>
      <c r="U32" s="15"/>
      <c r="V32" s="15"/>
    </row>
  </sheetData>
  <mergeCells count="4">
    <mergeCell ref="A1:G1"/>
    <mergeCell ref="A2:G2"/>
    <mergeCell ref="A3:G3"/>
    <mergeCell ref="A4:G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8542C-E501-4FA8-9DFB-0A91AF5DA53C}">
  <dimension ref="A1:U29"/>
  <sheetViews>
    <sheetView workbookViewId="0">
      <selection sqref="A1:G1"/>
    </sheetView>
  </sheetViews>
  <sheetFormatPr defaultRowHeight="15" x14ac:dyDescent="0.25"/>
  <cols>
    <col min="1" max="1" width="40" customWidth="1"/>
    <col min="2" max="7" width="7.140625" customWidth="1"/>
  </cols>
  <sheetData>
    <row r="1" spans="1:21" ht="17.25" x14ac:dyDescent="0.25">
      <c r="A1" s="250" t="s">
        <v>78</v>
      </c>
      <c r="B1" s="250"/>
      <c r="C1" s="250"/>
      <c r="D1" s="250"/>
      <c r="E1" s="250"/>
      <c r="F1" s="250"/>
      <c r="G1" s="250"/>
    </row>
    <row r="2" spans="1:21" x14ac:dyDescent="0.25">
      <c r="A2" s="248" t="s">
        <v>110</v>
      </c>
      <c r="B2" s="248"/>
      <c r="C2" s="248"/>
      <c r="D2" s="248"/>
      <c r="E2" s="248"/>
      <c r="F2" s="248"/>
      <c r="G2" s="248"/>
    </row>
    <row r="3" spans="1:21" x14ac:dyDescent="0.25">
      <c r="A3" s="248" t="s">
        <v>79</v>
      </c>
      <c r="B3" s="248"/>
      <c r="C3" s="248"/>
      <c r="D3" s="248"/>
      <c r="E3" s="248"/>
      <c r="F3" s="248"/>
      <c r="G3" s="248"/>
    </row>
    <row r="4" spans="1:21" x14ac:dyDescent="0.25">
      <c r="A4" s="255" t="s">
        <v>7</v>
      </c>
      <c r="B4" s="255"/>
      <c r="C4" s="255"/>
      <c r="D4" s="255"/>
      <c r="E4" s="255"/>
      <c r="F4" s="255"/>
      <c r="G4" s="255"/>
    </row>
    <row r="5" spans="1:21" ht="14.45" customHeight="1" x14ac:dyDescent="0.25">
      <c r="A5" s="86" t="s">
        <v>112</v>
      </c>
      <c r="B5" s="85">
        <v>2023</v>
      </c>
      <c r="C5" s="85">
        <v>2022</v>
      </c>
      <c r="D5" s="85">
        <v>2021</v>
      </c>
      <c r="E5" s="85">
        <v>2020</v>
      </c>
      <c r="F5" s="85">
        <v>2019</v>
      </c>
      <c r="G5" s="85">
        <v>2018</v>
      </c>
    </row>
    <row r="6" spans="1:21" ht="14.45" customHeight="1" x14ac:dyDescent="0.25">
      <c r="A6" s="62" t="s">
        <v>173</v>
      </c>
      <c r="B6" s="61">
        <v>28.798274103112249</v>
      </c>
      <c r="C6" s="61">
        <v>16.206953043478268</v>
      </c>
      <c r="D6" s="61">
        <v>16.099341304347838</v>
      </c>
      <c r="E6" s="61">
        <v>35.127727826086975</v>
      </c>
      <c r="F6" s="61">
        <v>49.988795652173877</v>
      </c>
      <c r="G6" s="61">
        <v>50.141300000000001</v>
      </c>
      <c r="I6" s="183"/>
      <c r="J6" s="183"/>
      <c r="K6" s="183"/>
      <c r="L6" s="183"/>
      <c r="M6" s="183"/>
      <c r="N6" s="183"/>
      <c r="P6" s="15"/>
      <c r="Q6" s="15"/>
      <c r="R6" s="15"/>
      <c r="S6" s="15"/>
      <c r="T6" s="15"/>
      <c r="U6" s="15"/>
    </row>
    <row r="7" spans="1:21" ht="14.45" customHeight="1" x14ac:dyDescent="0.25">
      <c r="A7" s="253" t="s">
        <v>174</v>
      </c>
      <c r="B7" s="253"/>
      <c r="C7" s="253"/>
      <c r="D7" s="253"/>
      <c r="E7" s="253"/>
      <c r="F7" s="253"/>
      <c r="G7" s="253"/>
      <c r="I7" s="254"/>
      <c r="J7" s="254"/>
      <c r="K7" s="254"/>
      <c r="L7" s="254"/>
      <c r="M7" s="254"/>
      <c r="N7" s="254"/>
      <c r="O7" s="254"/>
      <c r="P7" s="15"/>
      <c r="Q7" s="15"/>
      <c r="R7" s="15"/>
      <c r="S7" s="15"/>
      <c r="T7" s="15"/>
      <c r="U7" s="15"/>
    </row>
    <row r="8" spans="1:21" ht="14.45" customHeight="1" x14ac:dyDescent="0.25">
      <c r="A8" s="87" t="s">
        <v>3</v>
      </c>
      <c r="B8" s="62">
        <v>45</v>
      </c>
      <c r="C8" s="62">
        <v>43</v>
      </c>
      <c r="D8" s="62">
        <v>43</v>
      </c>
      <c r="E8" s="62">
        <v>41</v>
      </c>
      <c r="F8" s="62">
        <v>40</v>
      </c>
      <c r="G8" s="62">
        <v>38</v>
      </c>
      <c r="I8" s="183"/>
      <c r="J8" s="183"/>
      <c r="K8" s="183"/>
      <c r="L8" s="183"/>
      <c r="M8" s="183"/>
      <c r="N8" s="183"/>
      <c r="P8" s="15"/>
      <c r="Q8" s="15"/>
      <c r="R8" s="15"/>
      <c r="S8" s="15"/>
      <c r="T8" s="15"/>
      <c r="U8" s="15"/>
    </row>
    <row r="9" spans="1:21" ht="14.45" customHeight="1" x14ac:dyDescent="0.25">
      <c r="A9" s="87" t="s">
        <v>175</v>
      </c>
      <c r="B9" s="62"/>
      <c r="C9" s="62"/>
      <c r="D9" s="62"/>
      <c r="E9" s="62"/>
      <c r="F9" s="62"/>
      <c r="G9" s="62"/>
      <c r="I9" s="184"/>
      <c r="J9" s="184"/>
      <c r="K9" s="184"/>
      <c r="L9" s="184"/>
      <c r="M9" s="184"/>
      <c r="N9" s="184"/>
      <c r="P9" s="15"/>
      <c r="Q9" s="15"/>
      <c r="R9" s="15"/>
      <c r="S9" s="15"/>
      <c r="T9" s="15"/>
      <c r="U9" s="15"/>
    </row>
    <row r="10" spans="1:21" ht="14.45" customHeight="1" x14ac:dyDescent="0.25">
      <c r="A10" s="88" t="s">
        <v>176</v>
      </c>
      <c r="B10" s="62">
        <v>-5</v>
      </c>
      <c r="C10" s="62">
        <v>-3</v>
      </c>
      <c r="D10" s="62">
        <v>-2</v>
      </c>
      <c r="E10" s="62">
        <v>-3</v>
      </c>
      <c r="F10" s="62">
        <v>0</v>
      </c>
      <c r="G10" s="62">
        <v>-1</v>
      </c>
      <c r="I10" s="183"/>
      <c r="J10" s="183"/>
      <c r="K10" s="183"/>
      <c r="L10" s="183"/>
      <c r="M10" s="183"/>
      <c r="N10" s="183"/>
      <c r="P10" s="15"/>
      <c r="Q10" s="15"/>
      <c r="R10" s="15"/>
      <c r="S10" s="15"/>
      <c r="T10" s="15"/>
      <c r="U10" s="15"/>
    </row>
    <row r="11" spans="1:21" ht="14.45" customHeight="1" x14ac:dyDescent="0.25">
      <c r="A11" s="88" t="s">
        <v>177</v>
      </c>
      <c r="B11" s="62">
        <v>-1</v>
      </c>
      <c r="C11" s="62">
        <v>11</v>
      </c>
      <c r="D11" s="62">
        <v>4</v>
      </c>
      <c r="E11" s="62">
        <v>13</v>
      </c>
      <c r="F11" s="62">
        <v>23</v>
      </c>
      <c r="G11" s="62">
        <v>-4</v>
      </c>
      <c r="I11" s="183"/>
      <c r="J11" s="183"/>
      <c r="K11" s="183"/>
      <c r="L11" s="183"/>
      <c r="M11" s="183"/>
      <c r="N11" s="183"/>
      <c r="P11" s="15"/>
      <c r="Q11" s="15"/>
      <c r="R11" s="15"/>
      <c r="S11" s="15"/>
      <c r="T11" s="15"/>
      <c r="U11" s="15"/>
    </row>
    <row r="12" spans="1:21" ht="14.45" customHeight="1" x14ac:dyDescent="0.25">
      <c r="A12" s="88" t="s">
        <v>178</v>
      </c>
      <c r="B12" s="62">
        <v>-44</v>
      </c>
      <c r="C12" s="62">
        <v>-60</v>
      </c>
      <c r="D12" s="62">
        <v>-4</v>
      </c>
      <c r="E12" s="62">
        <v>-5</v>
      </c>
      <c r="F12" s="62">
        <v>0</v>
      </c>
      <c r="G12" s="62">
        <v>3</v>
      </c>
      <c r="I12" s="183"/>
      <c r="J12" s="183"/>
      <c r="K12" s="183"/>
      <c r="L12" s="183"/>
      <c r="M12" s="183"/>
      <c r="N12" s="183"/>
      <c r="P12" s="15"/>
      <c r="Q12" s="15"/>
      <c r="R12" s="15"/>
      <c r="S12" s="15"/>
      <c r="T12" s="15"/>
      <c r="U12" s="15"/>
    </row>
    <row r="13" spans="1:21" ht="14.45" customHeight="1" x14ac:dyDescent="0.25">
      <c r="A13" s="88" t="s">
        <v>179</v>
      </c>
      <c r="B13" s="62">
        <v>0</v>
      </c>
      <c r="C13" s="62">
        <v>0</v>
      </c>
      <c r="D13" s="62">
        <v>0</v>
      </c>
      <c r="E13" s="62">
        <v>0</v>
      </c>
      <c r="F13" s="62">
        <v>0</v>
      </c>
      <c r="G13" s="62">
        <v>0</v>
      </c>
      <c r="I13" s="183"/>
      <c r="J13" s="183"/>
      <c r="K13" s="183"/>
      <c r="L13" s="183"/>
      <c r="M13" s="183"/>
      <c r="N13" s="183"/>
      <c r="P13" s="15"/>
      <c r="Q13" s="15"/>
      <c r="R13" s="15"/>
      <c r="S13" s="15"/>
      <c r="T13" s="15"/>
      <c r="U13" s="15"/>
    </row>
    <row r="14" spans="1:21" ht="14.45" customHeight="1" x14ac:dyDescent="0.25">
      <c r="A14" s="89" t="s">
        <v>180</v>
      </c>
      <c r="B14" s="61">
        <v>23.798274103112249</v>
      </c>
      <c r="C14" s="61">
        <v>7.2069530434782649</v>
      </c>
      <c r="D14" s="61">
        <v>57.099341304347838</v>
      </c>
      <c r="E14" s="61">
        <v>81.127727826086982</v>
      </c>
      <c r="F14" s="61">
        <v>112.98879565217388</v>
      </c>
      <c r="G14" s="61">
        <v>86.141300000000001</v>
      </c>
      <c r="I14" s="183"/>
      <c r="J14" s="183"/>
      <c r="K14" s="183"/>
      <c r="L14" s="183"/>
      <c r="M14" s="183"/>
      <c r="N14" s="183"/>
      <c r="P14" s="15"/>
      <c r="Q14" s="15"/>
      <c r="R14" s="15"/>
      <c r="S14" s="15"/>
      <c r="T14" s="15"/>
      <c r="U14" s="15"/>
    </row>
    <row r="15" spans="1:21" ht="14.45" customHeight="1" x14ac:dyDescent="0.25">
      <c r="A15" s="253" t="s">
        <v>181</v>
      </c>
      <c r="B15" s="253"/>
      <c r="C15" s="253"/>
      <c r="D15" s="253"/>
      <c r="E15" s="253"/>
      <c r="F15" s="253"/>
      <c r="G15" s="253"/>
      <c r="I15" s="254"/>
      <c r="J15" s="254"/>
      <c r="K15" s="254"/>
      <c r="L15" s="254"/>
      <c r="M15" s="254"/>
      <c r="N15" s="254"/>
      <c r="O15" s="254"/>
      <c r="P15" s="15"/>
      <c r="Q15" s="15"/>
      <c r="R15" s="15"/>
      <c r="S15" s="15"/>
      <c r="T15" s="15"/>
      <c r="U15" s="15"/>
    </row>
    <row r="16" spans="1:21" ht="14.45" customHeight="1" x14ac:dyDescent="0.25">
      <c r="A16" s="88" t="s">
        <v>182</v>
      </c>
      <c r="B16" s="62">
        <v>-70</v>
      </c>
      <c r="C16" s="62">
        <v>-22</v>
      </c>
      <c r="D16" s="62">
        <v>-25</v>
      </c>
      <c r="E16" s="62">
        <v>-30</v>
      </c>
      <c r="F16" s="62">
        <v>-150</v>
      </c>
      <c r="G16" s="62">
        <v>-10</v>
      </c>
      <c r="I16" s="183"/>
      <c r="J16" s="183"/>
      <c r="K16" s="183"/>
      <c r="L16" s="183"/>
      <c r="M16" s="183"/>
      <c r="N16" s="183"/>
      <c r="P16" s="15"/>
      <c r="Q16" s="15"/>
      <c r="R16" s="15"/>
      <c r="S16" s="15"/>
      <c r="T16" s="15"/>
      <c r="U16" s="15"/>
    </row>
    <row r="17" spans="1:21" ht="14.45" customHeight="1" x14ac:dyDescent="0.25">
      <c r="A17" s="90" t="s">
        <v>183</v>
      </c>
      <c r="B17" s="62">
        <v>-17</v>
      </c>
      <c r="C17" s="62">
        <v>-9</v>
      </c>
      <c r="D17" s="62">
        <v>-2</v>
      </c>
      <c r="E17" s="62">
        <v>-14</v>
      </c>
      <c r="F17" s="62">
        <v>2</v>
      </c>
      <c r="G17" s="62">
        <v>-21</v>
      </c>
      <c r="I17" s="183"/>
      <c r="J17" s="183"/>
      <c r="K17" s="183"/>
      <c r="L17" s="183"/>
      <c r="M17" s="183"/>
      <c r="N17" s="183"/>
      <c r="P17" s="15"/>
      <c r="Q17" s="15"/>
      <c r="R17" s="15"/>
      <c r="S17" s="15"/>
      <c r="T17" s="15"/>
      <c r="U17" s="15"/>
    </row>
    <row r="18" spans="1:21" ht="14.45" customHeight="1" x14ac:dyDescent="0.25">
      <c r="A18" s="87" t="s">
        <v>133</v>
      </c>
      <c r="B18" s="62">
        <v>2</v>
      </c>
      <c r="C18" s="62">
        <v>-2</v>
      </c>
      <c r="D18" s="62">
        <v>-1</v>
      </c>
      <c r="E18" s="62">
        <v>3</v>
      </c>
      <c r="F18" s="62">
        <v>-3</v>
      </c>
      <c r="G18" s="62">
        <v>2</v>
      </c>
      <c r="I18" s="183"/>
      <c r="J18" s="183"/>
      <c r="K18" s="183"/>
      <c r="L18" s="183"/>
      <c r="M18" s="183"/>
      <c r="N18" s="183"/>
      <c r="P18" s="15"/>
      <c r="Q18" s="15"/>
      <c r="R18" s="15"/>
      <c r="S18" s="15"/>
      <c r="T18" s="15"/>
      <c r="U18" s="15"/>
    </row>
    <row r="19" spans="1:21" ht="14.45" customHeight="1" x14ac:dyDescent="0.25">
      <c r="A19" s="88" t="s">
        <v>184</v>
      </c>
      <c r="B19" s="62">
        <v>-3</v>
      </c>
      <c r="C19" s="62">
        <v>-2</v>
      </c>
      <c r="D19" s="62">
        <v>-5</v>
      </c>
      <c r="E19" s="62">
        <v>-3</v>
      </c>
      <c r="F19" s="62">
        <v>-4</v>
      </c>
      <c r="G19" s="62">
        <v>-1</v>
      </c>
      <c r="I19" s="183"/>
      <c r="J19" s="183"/>
      <c r="K19" s="183"/>
      <c r="L19" s="183"/>
      <c r="M19" s="183"/>
      <c r="N19" s="183"/>
      <c r="P19" s="15"/>
      <c r="Q19" s="15"/>
      <c r="R19" s="15"/>
      <c r="S19" s="15"/>
      <c r="T19" s="15"/>
      <c r="U19" s="15"/>
    </row>
    <row r="20" spans="1:21" ht="14.45" customHeight="1" x14ac:dyDescent="0.25">
      <c r="A20" s="89" t="s">
        <v>185</v>
      </c>
      <c r="B20" s="61">
        <v>-88</v>
      </c>
      <c r="C20" s="61">
        <v>-35</v>
      </c>
      <c r="D20" s="61">
        <v>-33</v>
      </c>
      <c r="E20" s="61">
        <v>-44</v>
      </c>
      <c r="F20" s="61">
        <v>-155</v>
      </c>
      <c r="G20" s="61">
        <v>-30</v>
      </c>
      <c r="I20" s="183"/>
      <c r="J20" s="183"/>
      <c r="K20" s="183"/>
      <c r="L20" s="183"/>
      <c r="M20" s="183"/>
      <c r="N20" s="183"/>
      <c r="P20" s="15"/>
      <c r="Q20" s="15"/>
      <c r="R20" s="15"/>
      <c r="S20" s="15"/>
      <c r="T20" s="15"/>
      <c r="U20" s="15"/>
    </row>
    <row r="21" spans="1:21" ht="14.45" customHeight="1" x14ac:dyDescent="0.25">
      <c r="A21" s="253" t="s">
        <v>186</v>
      </c>
      <c r="B21" s="253"/>
      <c r="C21" s="253"/>
      <c r="D21" s="253"/>
      <c r="E21" s="253"/>
      <c r="F21" s="253"/>
      <c r="G21" s="253"/>
      <c r="I21" s="254"/>
      <c r="J21" s="254"/>
      <c r="K21" s="254"/>
      <c r="L21" s="254"/>
      <c r="M21" s="254"/>
      <c r="N21" s="254"/>
      <c r="O21" s="254"/>
      <c r="P21" s="15"/>
      <c r="Q21" s="15"/>
      <c r="R21" s="15"/>
      <c r="S21" s="15"/>
      <c r="T21" s="15"/>
      <c r="U21" s="15"/>
    </row>
    <row r="22" spans="1:21" ht="14.45" customHeight="1" x14ac:dyDescent="0.25">
      <c r="A22" s="87" t="s">
        <v>187</v>
      </c>
      <c r="B22" s="62">
        <v>-15</v>
      </c>
      <c r="C22" s="62">
        <v>-15</v>
      </c>
      <c r="D22" s="62">
        <v>-15</v>
      </c>
      <c r="E22" s="62">
        <v>-15</v>
      </c>
      <c r="F22" s="62">
        <v>-15</v>
      </c>
      <c r="G22" s="62">
        <v>-15</v>
      </c>
      <c r="I22" s="183"/>
      <c r="J22" s="183"/>
      <c r="K22" s="183"/>
      <c r="L22" s="183"/>
      <c r="M22" s="183"/>
      <c r="N22" s="183"/>
      <c r="P22" s="15"/>
      <c r="Q22" s="15"/>
      <c r="R22" s="15"/>
      <c r="S22" s="15"/>
      <c r="T22" s="15"/>
      <c r="U22" s="15"/>
    </row>
    <row r="23" spans="1:21" ht="14.45" customHeight="1" x14ac:dyDescent="0.25">
      <c r="A23" s="87" t="s">
        <v>188</v>
      </c>
      <c r="B23" s="62">
        <v>0</v>
      </c>
      <c r="C23" s="62">
        <v>0</v>
      </c>
      <c r="D23" s="62">
        <v>0</v>
      </c>
      <c r="E23" s="62">
        <v>0</v>
      </c>
      <c r="F23" s="62">
        <v>0</v>
      </c>
      <c r="G23" s="62">
        <v>0</v>
      </c>
      <c r="I23" s="183"/>
      <c r="J23" s="183"/>
      <c r="K23" s="183"/>
      <c r="L23" s="183"/>
      <c r="M23" s="183"/>
      <c r="N23" s="183"/>
      <c r="P23" s="15"/>
      <c r="Q23" s="15"/>
      <c r="R23" s="15"/>
      <c r="S23" s="15"/>
      <c r="T23" s="15"/>
      <c r="U23" s="15"/>
    </row>
    <row r="24" spans="1:21" ht="14.45" customHeight="1" x14ac:dyDescent="0.25">
      <c r="A24" s="87" t="s">
        <v>189</v>
      </c>
      <c r="B24" s="62">
        <v>24</v>
      </c>
      <c r="C24" s="62">
        <v>21</v>
      </c>
      <c r="D24" s="62">
        <v>15</v>
      </c>
      <c r="E24" s="62">
        <v>27</v>
      </c>
      <c r="F24" s="62">
        <v>20</v>
      </c>
      <c r="G24" s="62">
        <v>30</v>
      </c>
      <c r="I24" s="183"/>
      <c r="J24" s="183"/>
      <c r="K24" s="183"/>
      <c r="L24" s="183"/>
      <c r="M24" s="183"/>
      <c r="N24" s="183"/>
      <c r="P24" s="15"/>
      <c r="Q24" s="15"/>
      <c r="R24" s="15"/>
      <c r="S24" s="15"/>
      <c r="T24" s="15"/>
      <c r="U24" s="15"/>
    </row>
    <row r="25" spans="1:21" ht="14.45" customHeight="1" x14ac:dyDescent="0.25">
      <c r="A25" s="87" t="s">
        <v>190</v>
      </c>
      <c r="B25" s="62">
        <v>13</v>
      </c>
      <c r="C25" s="62">
        <v>3</v>
      </c>
      <c r="D25" s="62">
        <v>5</v>
      </c>
      <c r="E25" s="62">
        <v>2</v>
      </c>
      <c r="F25" s="62">
        <v>14</v>
      </c>
      <c r="G25" s="62">
        <v>5</v>
      </c>
      <c r="I25" s="183"/>
      <c r="J25" s="183"/>
      <c r="K25" s="183"/>
      <c r="L25" s="183"/>
      <c r="M25" s="183"/>
      <c r="N25" s="183"/>
      <c r="P25" s="15"/>
      <c r="Q25" s="15"/>
      <c r="R25" s="15"/>
      <c r="S25" s="15"/>
      <c r="T25" s="15"/>
      <c r="U25" s="15"/>
    </row>
    <row r="26" spans="1:21" ht="14.45" customHeight="1" x14ac:dyDescent="0.25">
      <c r="A26" s="89" t="s">
        <v>191</v>
      </c>
      <c r="B26" s="61">
        <v>22</v>
      </c>
      <c r="C26" s="61">
        <v>9</v>
      </c>
      <c r="D26" s="61">
        <v>5</v>
      </c>
      <c r="E26" s="61">
        <v>14</v>
      </c>
      <c r="F26" s="61">
        <v>19</v>
      </c>
      <c r="G26" s="61">
        <v>20</v>
      </c>
      <c r="I26" s="183"/>
      <c r="J26" s="183"/>
      <c r="K26" s="183"/>
      <c r="L26" s="183"/>
      <c r="M26" s="183"/>
      <c r="N26" s="183"/>
      <c r="P26" s="15"/>
      <c r="Q26" s="15"/>
      <c r="R26" s="15"/>
      <c r="S26" s="15"/>
      <c r="T26" s="15"/>
      <c r="U26" s="15"/>
    </row>
    <row r="27" spans="1:21" ht="14.45" customHeight="1" x14ac:dyDescent="0.25">
      <c r="A27" s="88" t="s">
        <v>108</v>
      </c>
      <c r="B27" s="62">
        <v>138.56411782608694</v>
      </c>
      <c r="C27" s="62">
        <v>157.35716478260869</v>
      </c>
      <c r="D27" s="62">
        <v>128.25782347826086</v>
      </c>
      <c r="E27" s="62">
        <v>77.130095652173878</v>
      </c>
      <c r="F27" s="62">
        <v>100.1413</v>
      </c>
      <c r="G27" s="62">
        <v>24</v>
      </c>
      <c r="I27" s="183"/>
      <c r="J27" s="183"/>
      <c r="K27" s="183"/>
      <c r="L27" s="183"/>
      <c r="M27" s="183"/>
      <c r="N27" s="183"/>
      <c r="P27" s="15"/>
      <c r="Q27" s="15"/>
      <c r="R27" s="15"/>
      <c r="S27" s="15"/>
      <c r="T27" s="15"/>
      <c r="U27" s="15"/>
    </row>
    <row r="28" spans="1:21" ht="14.45" customHeight="1" x14ac:dyDescent="0.25">
      <c r="A28" s="87" t="s">
        <v>109</v>
      </c>
      <c r="B28" s="62">
        <v>96.362391929199191</v>
      </c>
      <c r="C28" s="62">
        <v>138.56411782608694</v>
      </c>
      <c r="D28" s="62">
        <v>157.35716478260869</v>
      </c>
      <c r="E28" s="62">
        <v>128.25782347826086</v>
      </c>
      <c r="F28" s="62">
        <v>77.130095652173878</v>
      </c>
      <c r="G28" s="62">
        <v>100.1413</v>
      </c>
      <c r="I28" s="183"/>
      <c r="J28" s="183"/>
      <c r="K28" s="183"/>
      <c r="L28" s="183"/>
      <c r="M28" s="183"/>
      <c r="N28" s="183"/>
      <c r="P28" s="15"/>
      <c r="Q28" s="15"/>
      <c r="R28" s="15"/>
      <c r="S28" s="15"/>
      <c r="T28" s="15"/>
      <c r="U28" s="15"/>
    </row>
    <row r="29" spans="1:21" ht="14.45" customHeight="1" x14ac:dyDescent="0.25">
      <c r="A29" s="89" t="s">
        <v>192</v>
      </c>
      <c r="B29" s="61">
        <v>-42.201725896887751</v>
      </c>
      <c r="C29" s="61">
        <v>-18.793046956521735</v>
      </c>
      <c r="D29" s="61">
        <v>29.099341304347838</v>
      </c>
      <c r="E29" s="61">
        <v>51.127727826086982</v>
      </c>
      <c r="F29" s="61">
        <v>-23.011204347826123</v>
      </c>
      <c r="G29" s="61">
        <v>76.141300000000001</v>
      </c>
      <c r="I29" s="183"/>
      <c r="J29" s="183"/>
      <c r="K29" s="183"/>
      <c r="L29" s="183"/>
      <c r="M29" s="183"/>
      <c r="N29" s="183"/>
      <c r="P29" s="15"/>
      <c r="Q29" s="15"/>
      <c r="R29" s="15"/>
      <c r="S29" s="15"/>
      <c r="T29" s="15"/>
      <c r="U29" s="15"/>
    </row>
  </sheetData>
  <mergeCells count="10">
    <mergeCell ref="A15:G15"/>
    <mergeCell ref="I15:O15"/>
    <mergeCell ref="A21:G21"/>
    <mergeCell ref="I21:O21"/>
    <mergeCell ref="A1:G1"/>
    <mergeCell ref="A2:G2"/>
    <mergeCell ref="A3:G3"/>
    <mergeCell ref="A4:G4"/>
    <mergeCell ref="A7:G7"/>
    <mergeCell ref="I7:O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4D4A1-35BC-4B95-ACB6-705723834850}">
  <dimension ref="A1:H80"/>
  <sheetViews>
    <sheetView zoomScale="90" zoomScaleNormal="90" workbookViewId="0">
      <selection sqref="A1:H1"/>
    </sheetView>
  </sheetViews>
  <sheetFormatPr defaultColWidth="9.42578125" defaultRowHeight="15.75" x14ac:dyDescent="0.25"/>
  <cols>
    <col min="1" max="1" width="2.5703125" style="10" customWidth="1"/>
    <col min="2" max="2" width="34.5703125" style="10" customWidth="1"/>
    <col min="3" max="8" width="9.5703125" style="10" customWidth="1"/>
    <col min="9" max="9" width="14" style="10" customWidth="1"/>
    <col min="10" max="16384" width="9.42578125" style="10"/>
  </cols>
  <sheetData>
    <row r="1" spans="1:8" ht="15.75" customHeight="1" x14ac:dyDescent="0.3">
      <c r="A1" s="256" t="s">
        <v>40</v>
      </c>
      <c r="B1" s="256"/>
      <c r="C1" s="256"/>
      <c r="D1" s="256"/>
      <c r="E1" s="256"/>
      <c r="F1" s="256"/>
      <c r="G1" s="256"/>
      <c r="H1" s="256"/>
    </row>
    <row r="2" spans="1:8" ht="15.75" customHeight="1" x14ac:dyDescent="0.25">
      <c r="A2" s="246" t="s">
        <v>193</v>
      </c>
      <c r="B2" s="246"/>
      <c r="C2" s="246"/>
      <c r="D2" s="246"/>
      <c r="E2" s="246"/>
      <c r="F2" s="246"/>
      <c r="G2" s="246"/>
      <c r="H2" s="246"/>
    </row>
    <row r="3" spans="1:8" ht="15.75" customHeight="1" x14ac:dyDescent="0.25">
      <c r="A3" s="257" t="s">
        <v>194</v>
      </c>
      <c r="B3" s="257"/>
      <c r="C3" s="257"/>
      <c r="D3" s="257"/>
      <c r="E3" s="257"/>
      <c r="F3" s="257"/>
      <c r="G3" s="257"/>
      <c r="H3" s="257"/>
    </row>
    <row r="4" spans="1:8" ht="15.6" customHeight="1" x14ac:dyDescent="0.25">
      <c r="A4" s="185"/>
      <c r="B4" s="185"/>
      <c r="C4" s="186" t="s">
        <v>371</v>
      </c>
      <c r="D4" s="186" t="s">
        <v>371</v>
      </c>
      <c r="E4" s="186" t="s">
        <v>371</v>
      </c>
      <c r="F4" s="186" t="s">
        <v>372</v>
      </c>
      <c r="G4" s="186" t="s">
        <v>372</v>
      </c>
      <c r="H4" s="186" t="s">
        <v>372</v>
      </c>
    </row>
    <row r="5" spans="1:8" ht="15.6" customHeight="1" x14ac:dyDescent="0.25">
      <c r="A5" s="187" t="s">
        <v>195</v>
      </c>
      <c r="B5" s="188"/>
      <c r="C5" s="189">
        <v>2026</v>
      </c>
      <c r="D5" s="189">
        <v>2025</v>
      </c>
      <c r="E5" s="189">
        <v>2024</v>
      </c>
      <c r="F5" s="189">
        <v>2023</v>
      </c>
      <c r="G5" s="189">
        <v>2022</v>
      </c>
      <c r="H5" s="189">
        <v>2021</v>
      </c>
    </row>
    <row r="6" spans="1:8" ht="15.6" customHeight="1" x14ac:dyDescent="0.25">
      <c r="A6" s="190" t="s">
        <v>485</v>
      </c>
      <c r="B6" s="191"/>
      <c r="C6" s="192">
        <v>626695.57200000004</v>
      </c>
      <c r="D6" s="192">
        <v>568306.34900000005</v>
      </c>
      <c r="E6" s="192">
        <v>515481.75</v>
      </c>
      <c r="F6" s="192">
        <v>461802.24400000001</v>
      </c>
      <c r="G6" s="192">
        <v>412631.72399999999</v>
      </c>
      <c r="H6" s="192">
        <v>378654.10399999999</v>
      </c>
    </row>
    <row r="7" spans="1:8" ht="15.6" customHeight="1" x14ac:dyDescent="0.25">
      <c r="A7" s="190"/>
      <c r="B7" s="191" t="s">
        <v>486</v>
      </c>
      <c r="C7" s="192">
        <v>55380.726999999999</v>
      </c>
      <c r="D7" s="192">
        <v>49367.902999999998</v>
      </c>
      <c r="E7" s="192">
        <v>43991.701999999997</v>
      </c>
      <c r="F7" s="192">
        <v>48630.66</v>
      </c>
      <c r="G7" s="192">
        <v>60164.65</v>
      </c>
      <c r="H7" s="192">
        <v>31144.682000000001</v>
      </c>
    </row>
    <row r="8" spans="1:8" ht="15.6" customHeight="1" x14ac:dyDescent="0.25">
      <c r="A8" s="190"/>
      <c r="B8" s="191" t="s">
        <v>196</v>
      </c>
      <c r="C8" s="192">
        <v>291753.908</v>
      </c>
      <c r="D8" s="192">
        <v>272907.79499999998</v>
      </c>
      <c r="E8" s="192">
        <v>255279.06299999999</v>
      </c>
      <c r="F8" s="192">
        <v>233150.37899999999</v>
      </c>
      <c r="G8" s="192">
        <v>209474.304</v>
      </c>
      <c r="H8" s="192">
        <v>193254.402</v>
      </c>
    </row>
    <row r="9" spans="1:8" ht="15.6" customHeight="1" x14ac:dyDescent="0.25">
      <c r="A9" s="190"/>
      <c r="B9" s="191" t="s">
        <v>3</v>
      </c>
      <c r="C9" s="192">
        <v>31770.170999999998</v>
      </c>
      <c r="D9" s="192">
        <v>28061.138999999999</v>
      </c>
      <c r="E9" s="192">
        <v>24600.780999999999</v>
      </c>
      <c r="F9" s="192">
        <v>21379.385999999999</v>
      </c>
      <c r="G9" s="192">
        <v>18443.328000000001</v>
      </c>
      <c r="H9" s="192">
        <v>15662.34</v>
      </c>
    </row>
    <row r="10" spans="1:8" ht="15.6" customHeight="1" x14ac:dyDescent="0.25">
      <c r="A10" s="190"/>
      <c r="B10" s="191" t="s">
        <v>197</v>
      </c>
      <c r="C10" s="192">
        <v>64901.733999999997</v>
      </c>
      <c r="D10" s="192">
        <v>61398.381000000001</v>
      </c>
      <c r="E10" s="192">
        <v>58228.904999999999</v>
      </c>
      <c r="F10" s="192">
        <v>55008.135000000002</v>
      </c>
      <c r="G10" s="192">
        <v>52057.902999999998</v>
      </c>
      <c r="H10" s="192">
        <v>50019.245999999999</v>
      </c>
    </row>
    <row r="11" spans="1:8" ht="15.6" customHeight="1" x14ac:dyDescent="0.25">
      <c r="A11" s="190"/>
      <c r="B11" s="191" t="s">
        <v>198</v>
      </c>
      <c r="C11" s="192">
        <v>0</v>
      </c>
      <c r="D11" s="192">
        <v>0</v>
      </c>
      <c r="E11" s="192">
        <v>0</v>
      </c>
      <c r="F11" s="192">
        <v>0</v>
      </c>
      <c r="G11" s="192">
        <v>10446.982</v>
      </c>
      <c r="H11" s="192">
        <v>0</v>
      </c>
    </row>
    <row r="12" spans="1:8" ht="15.6" customHeight="1" x14ac:dyDescent="0.25">
      <c r="A12" s="190" t="s">
        <v>127</v>
      </c>
      <c r="B12" s="191"/>
      <c r="C12" s="192">
        <v>443806.54</v>
      </c>
      <c r="D12" s="192">
        <v>411735.21799999999</v>
      </c>
      <c r="E12" s="192">
        <v>382100.451</v>
      </c>
      <c r="F12" s="192">
        <v>358168.56</v>
      </c>
      <c r="G12" s="192">
        <v>350587.16700000002</v>
      </c>
      <c r="H12" s="192">
        <v>290080.67</v>
      </c>
    </row>
    <row r="13" spans="1:8" ht="15.6" customHeight="1" x14ac:dyDescent="0.25">
      <c r="A13" s="190" t="s">
        <v>2</v>
      </c>
      <c r="B13" s="191"/>
      <c r="C13" s="192">
        <v>182889.03200000006</v>
      </c>
      <c r="D13" s="192">
        <v>156571.13100000005</v>
      </c>
      <c r="E13" s="192">
        <v>133381.299</v>
      </c>
      <c r="F13" s="192">
        <v>103633.68400000001</v>
      </c>
      <c r="G13" s="192">
        <v>62044.556999999972</v>
      </c>
      <c r="H13" s="192">
        <v>88573.434000000008</v>
      </c>
    </row>
    <row r="14" spans="1:8" ht="15.6" customHeight="1" x14ac:dyDescent="0.25">
      <c r="A14" s="190" t="s">
        <v>137</v>
      </c>
      <c r="B14" s="191"/>
      <c r="C14" s="192">
        <v>8664.4</v>
      </c>
      <c r="D14" s="192">
        <v>8143.6</v>
      </c>
      <c r="E14" s="192">
        <v>7622.8</v>
      </c>
      <c r="F14" s="192">
        <v>8316.5</v>
      </c>
      <c r="G14" s="192">
        <v>5921.35</v>
      </c>
      <c r="H14" s="192">
        <v>4919</v>
      </c>
    </row>
    <row r="15" spans="1:8" ht="15.6" customHeight="1" x14ac:dyDescent="0.25">
      <c r="A15" s="190" t="s">
        <v>199</v>
      </c>
      <c r="B15" s="191"/>
      <c r="C15" s="192">
        <v>43556.158000000003</v>
      </c>
      <c r="D15" s="192">
        <v>37106.883000000002</v>
      </c>
      <c r="E15" s="192">
        <v>31439.625</v>
      </c>
      <c r="F15" s="192">
        <v>23829.295999999998</v>
      </c>
      <c r="G15" s="192">
        <v>14030.802</v>
      </c>
      <c r="H15" s="192">
        <v>20913.608</v>
      </c>
    </row>
    <row r="16" spans="1:8" ht="15.6" customHeight="1" x14ac:dyDescent="0.25">
      <c r="A16" s="193" t="s">
        <v>173</v>
      </c>
      <c r="B16" s="194"/>
      <c r="C16" s="192">
        <v>130668.47400000007</v>
      </c>
      <c r="D16" s="192">
        <v>111320.64800000004</v>
      </c>
      <c r="E16" s="192">
        <v>94318.873999999996</v>
      </c>
      <c r="F16" s="192">
        <v>71487.888000000006</v>
      </c>
      <c r="G16" s="192">
        <v>42092.40499999997</v>
      </c>
      <c r="H16" s="192">
        <v>62740.826000000008</v>
      </c>
    </row>
    <row r="17" spans="1:8" ht="15.6" customHeight="1" x14ac:dyDescent="0.25">
      <c r="C17" s="195"/>
      <c r="D17" s="195"/>
      <c r="E17" s="195"/>
      <c r="F17" s="195"/>
      <c r="G17" s="195"/>
      <c r="H17" s="195"/>
    </row>
    <row r="18" spans="1:8" ht="15.6" customHeight="1" x14ac:dyDescent="0.25">
      <c r="C18" s="196"/>
      <c r="D18" s="196"/>
      <c r="E18" s="196"/>
      <c r="F18" s="196"/>
      <c r="G18" s="196"/>
      <c r="H18" s="196"/>
    </row>
    <row r="19" spans="1:8" ht="15.6" customHeight="1" x14ac:dyDescent="0.25">
      <c r="A19" s="257" t="s">
        <v>200</v>
      </c>
      <c r="B19" s="257"/>
      <c r="C19" s="257"/>
      <c r="D19" s="257"/>
      <c r="E19" s="257"/>
      <c r="F19" s="257"/>
      <c r="G19" s="257"/>
      <c r="H19" s="257"/>
    </row>
    <row r="20" spans="1:8" ht="15.6" customHeight="1" x14ac:dyDescent="0.25">
      <c r="A20" s="185"/>
      <c r="B20" s="185"/>
      <c r="C20" s="186" t="str">
        <f>C4</f>
        <v>Projected</v>
      </c>
      <c r="D20" s="186" t="str">
        <f t="shared" ref="D20:H20" si="0">D4</f>
        <v>Projected</v>
      </c>
      <c r="E20" s="186" t="str">
        <f t="shared" si="0"/>
        <v>Projected</v>
      </c>
      <c r="F20" s="186" t="str">
        <f t="shared" si="0"/>
        <v>Actual</v>
      </c>
      <c r="G20" s="186" t="str">
        <f t="shared" si="0"/>
        <v>Actual</v>
      </c>
      <c r="H20" s="186" t="str">
        <f t="shared" si="0"/>
        <v>Actual</v>
      </c>
    </row>
    <row r="21" spans="1:8" ht="15.6" customHeight="1" x14ac:dyDescent="0.25">
      <c r="A21" s="197"/>
      <c r="B21" s="198"/>
      <c r="C21" s="199" t="s">
        <v>201</v>
      </c>
      <c r="D21" s="199" t="s">
        <v>201</v>
      </c>
      <c r="E21" s="200" t="s">
        <v>201</v>
      </c>
      <c r="F21" s="200" t="s">
        <v>201</v>
      </c>
      <c r="G21" s="200" t="s">
        <v>201</v>
      </c>
      <c r="H21" s="200" t="s">
        <v>201</v>
      </c>
    </row>
    <row r="22" spans="1:8" ht="15.6" customHeight="1" x14ac:dyDescent="0.25">
      <c r="A22" s="201" t="s">
        <v>195</v>
      </c>
      <c r="B22" s="194"/>
      <c r="C22" s="202">
        <v>2026</v>
      </c>
      <c r="D22" s="202">
        <v>2025</v>
      </c>
      <c r="E22" s="203">
        <v>2024</v>
      </c>
      <c r="F22" s="203">
        <v>2023</v>
      </c>
      <c r="G22" s="203">
        <v>2022</v>
      </c>
      <c r="H22" s="203">
        <v>2021</v>
      </c>
    </row>
    <row r="23" spans="1:8" ht="15.6" customHeight="1" x14ac:dyDescent="0.25">
      <c r="A23" s="193" t="s">
        <v>202</v>
      </c>
      <c r="B23" s="204"/>
      <c r="C23" s="205"/>
      <c r="D23" s="205"/>
      <c r="E23" s="205"/>
      <c r="F23" s="205"/>
      <c r="G23" s="205"/>
      <c r="H23" s="205"/>
    </row>
    <row r="24" spans="1:8" ht="15.6" customHeight="1" x14ac:dyDescent="0.25">
      <c r="A24" s="190"/>
      <c r="B24" s="206" t="s">
        <v>203</v>
      </c>
      <c r="C24" s="192">
        <v>32566.583999999999</v>
      </c>
      <c r="D24" s="192">
        <v>27131.973000000002</v>
      </c>
      <c r="E24" s="192">
        <v>22279.039000000001</v>
      </c>
      <c r="F24" s="192">
        <v>15334.953</v>
      </c>
      <c r="G24" s="192">
        <v>10563.222</v>
      </c>
      <c r="H24" s="192">
        <v>23039.507000000001</v>
      </c>
    </row>
    <row r="25" spans="1:8" ht="15.6" customHeight="1" x14ac:dyDescent="0.25">
      <c r="A25" s="190"/>
      <c r="B25" s="206" t="s">
        <v>204</v>
      </c>
      <c r="C25" s="192">
        <v>5032.7619999999997</v>
      </c>
      <c r="D25" s="192">
        <v>5188.4139999999998</v>
      </c>
      <c r="E25" s="192">
        <v>5348.8810000000003</v>
      </c>
      <c r="F25" s="192">
        <v>5172.9989999999998</v>
      </c>
      <c r="G25" s="192">
        <v>5066.6000000000004</v>
      </c>
      <c r="H25" s="192">
        <v>5170</v>
      </c>
    </row>
    <row r="26" spans="1:8" ht="15.6" customHeight="1" x14ac:dyDescent="0.25">
      <c r="A26" s="190"/>
      <c r="B26" s="206" t="s">
        <v>152</v>
      </c>
      <c r="C26" s="192">
        <v>14660.41</v>
      </c>
      <c r="D26" s="192">
        <v>12998.987999999999</v>
      </c>
      <c r="E26" s="192">
        <v>11517.950999999999</v>
      </c>
      <c r="F26" s="192">
        <v>10198.200000000001</v>
      </c>
      <c r="G26" s="192">
        <v>8739.2800000000007</v>
      </c>
      <c r="H26" s="192">
        <v>6934.34</v>
      </c>
    </row>
    <row r="27" spans="1:8" ht="15.6" customHeight="1" x14ac:dyDescent="0.25">
      <c r="A27" s="207" t="s">
        <v>153</v>
      </c>
      <c r="B27" s="6"/>
      <c r="C27" s="192">
        <v>52259.755999999994</v>
      </c>
      <c r="D27" s="192">
        <v>45319.375</v>
      </c>
      <c r="E27" s="192">
        <v>39145.870999999999</v>
      </c>
      <c r="F27" s="192">
        <v>30706.151999999998</v>
      </c>
      <c r="G27" s="192">
        <v>24369.101999999999</v>
      </c>
      <c r="H27" s="192">
        <v>35143.847000000002</v>
      </c>
    </row>
    <row r="28" spans="1:8" ht="15.6" customHeight="1" x14ac:dyDescent="0.25">
      <c r="A28" s="190" t="s">
        <v>205</v>
      </c>
      <c r="B28" s="206"/>
      <c r="C28" s="192"/>
      <c r="D28" s="192"/>
      <c r="E28" s="192"/>
      <c r="F28" s="192"/>
      <c r="G28" s="192"/>
      <c r="H28" s="192"/>
    </row>
    <row r="29" spans="1:8" ht="15.6" customHeight="1" x14ac:dyDescent="0.25">
      <c r="A29" s="190"/>
      <c r="B29" s="206" t="s">
        <v>154</v>
      </c>
      <c r="C29" s="192">
        <v>282367.17200000002</v>
      </c>
      <c r="D29" s="192">
        <v>250214.39499999999</v>
      </c>
      <c r="E29" s="192">
        <v>220308.28700000001</v>
      </c>
      <c r="F29" s="192">
        <v>192329.93</v>
      </c>
      <c r="G29" s="192">
        <v>166605.48699999999</v>
      </c>
      <c r="H29" s="192">
        <v>142960.37899999999</v>
      </c>
    </row>
    <row r="30" spans="1:8" ht="15.6" customHeight="1" x14ac:dyDescent="0.25">
      <c r="A30" s="207"/>
      <c r="B30" s="6" t="s">
        <v>206</v>
      </c>
      <c r="C30" s="192">
        <v>67897.308999999994</v>
      </c>
      <c r="D30" s="192">
        <v>56616.788999999997</v>
      </c>
      <c r="E30" s="192">
        <v>46387.275000000001</v>
      </c>
      <c r="F30" s="192">
        <v>37108.603000000003</v>
      </c>
      <c r="G30" s="192">
        <v>28796.163</v>
      </c>
      <c r="H30" s="192">
        <v>31815.774000000001</v>
      </c>
    </row>
    <row r="31" spans="1:8" ht="15.6" customHeight="1" x14ac:dyDescent="0.25">
      <c r="A31" s="190" t="s">
        <v>158</v>
      </c>
      <c r="B31" s="206"/>
      <c r="C31" s="192">
        <v>402524.23700000002</v>
      </c>
      <c r="D31" s="192">
        <v>352150.55900000001</v>
      </c>
      <c r="E31" s="192">
        <v>305841.43300000002</v>
      </c>
      <c r="F31" s="192">
        <v>260144.685</v>
      </c>
      <c r="G31" s="192">
        <v>219770.75199999998</v>
      </c>
      <c r="H31" s="192">
        <v>209920</v>
      </c>
    </row>
    <row r="32" spans="1:8" ht="15.6" customHeight="1" x14ac:dyDescent="0.25">
      <c r="A32" s="190" t="s">
        <v>207</v>
      </c>
      <c r="B32" s="206"/>
      <c r="C32" s="208"/>
      <c r="D32" s="208"/>
      <c r="E32" s="208"/>
      <c r="F32" s="208"/>
      <c r="G32" s="208"/>
      <c r="H32" s="208"/>
    </row>
    <row r="33" spans="1:8" ht="15.6" customHeight="1" x14ac:dyDescent="0.25">
      <c r="A33" s="190"/>
      <c r="B33" s="206" t="s">
        <v>208</v>
      </c>
      <c r="C33" s="192">
        <v>10065.522999999999</v>
      </c>
      <c r="D33" s="192">
        <v>10376.828</v>
      </c>
      <c r="E33" s="192">
        <v>10697.761</v>
      </c>
      <c r="F33" s="192">
        <v>10345.996999999999</v>
      </c>
      <c r="G33" s="192">
        <v>10133.200000000001</v>
      </c>
      <c r="H33" s="192">
        <v>10340</v>
      </c>
    </row>
    <row r="34" spans="1:8" ht="15.6" customHeight="1" x14ac:dyDescent="0.25">
      <c r="A34" s="190"/>
      <c r="B34" s="206" t="s">
        <v>209</v>
      </c>
      <c r="C34" s="192">
        <v>8200</v>
      </c>
      <c r="D34" s="192">
        <v>8500</v>
      </c>
      <c r="E34" s="192">
        <v>8800</v>
      </c>
      <c r="F34" s="192">
        <v>9100</v>
      </c>
      <c r="G34" s="192">
        <v>9400</v>
      </c>
      <c r="H34" s="192">
        <v>9700</v>
      </c>
    </row>
    <row r="35" spans="1:8" ht="15.6" customHeight="1" x14ac:dyDescent="0.25">
      <c r="A35" s="190" t="s">
        <v>164</v>
      </c>
      <c r="B35" s="206"/>
      <c r="C35" s="192">
        <v>18265.523000000001</v>
      </c>
      <c r="D35" s="192">
        <v>18876.828000000001</v>
      </c>
      <c r="E35" s="192">
        <v>19497.760999999999</v>
      </c>
      <c r="F35" s="192">
        <v>19445.996999999999</v>
      </c>
      <c r="G35" s="192">
        <v>19533.2</v>
      </c>
      <c r="H35" s="192">
        <v>20040</v>
      </c>
    </row>
    <row r="36" spans="1:8" ht="15.6" customHeight="1" x14ac:dyDescent="0.25">
      <c r="A36" s="190" t="s">
        <v>210</v>
      </c>
      <c r="B36" s="206"/>
      <c r="C36" s="192">
        <v>143280</v>
      </c>
      <c r="D36" s="192">
        <v>134400</v>
      </c>
      <c r="E36" s="192">
        <v>125520</v>
      </c>
      <c r="F36" s="192">
        <v>116640</v>
      </c>
      <c r="G36" s="192">
        <v>107760</v>
      </c>
      <c r="H36" s="192">
        <v>98880</v>
      </c>
    </row>
    <row r="37" spans="1:8" ht="15.6" customHeight="1" x14ac:dyDescent="0.25">
      <c r="A37" s="190" t="s">
        <v>211</v>
      </c>
      <c r="B37" s="206"/>
      <c r="C37" s="192">
        <v>161545.52299999999</v>
      </c>
      <c r="D37" s="192">
        <v>153276.82800000001</v>
      </c>
      <c r="E37" s="192">
        <v>145017.761</v>
      </c>
      <c r="F37" s="192">
        <v>136085.997</v>
      </c>
      <c r="G37" s="192">
        <v>127293.2</v>
      </c>
      <c r="H37" s="192">
        <v>118920</v>
      </c>
    </row>
    <row r="38" spans="1:8" ht="15.6" customHeight="1" x14ac:dyDescent="0.25">
      <c r="A38" s="190" t="s">
        <v>168</v>
      </c>
      <c r="B38" s="206"/>
      <c r="C38" s="192"/>
      <c r="D38" s="192"/>
      <c r="E38" s="192"/>
      <c r="F38" s="192"/>
      <c r="G38" s="192"/>
      <c r="H38" s="192"/>
    </row>
    <row r="39" spans="1:8" x14ac:dyDescent="0.25">
      <c r="A39" s="190"/>
      <c r="B39" s="206" t="s">
        <v>212</v>
      </c>
      <c r="C39" s="192">
        <v>25000</v>
      </c>
      <c r="D39" s="192">
        <v>25000</v>
      </c>
      <c r="E39" s="192">
        <v>25000</v>
      </c>
      <c r="F39" s="192">
        <v>25000</v>
      </c>
      <c r="G39" s="192">
        <v>25000</v>
      </c>
      <c r="H39" s="192">
        <v>25000</v>
      </c>
    </row>
    <row r="40" spans="1:8" x14ac:dyDescent="0.25">
      <c r="A40" s="190"/>
      <c r="B40" s="206" t="s">
        <v>213</v>
      </c>
      <c r="C40" s="192">
        <v>215978.71299999999</v>
      </c>
      <c r="D40" s="192">
        <v>173873.731</v>
      </c>
      <c r="E40" s="192">
        <v>135823.67000000001</v>
      </c>
      <c r="F40" s="192">
        <v>99058.687000000005</v>
      </c>
      <c r="G40" s="192">
        <v>67477.551000000007</v>
      </c>
      <c r="H40" s="192">
        <v>66000</v>
      </c>
    </row>
    <row r="41" spans="1:8" x14ac:dyDescent="0.25">
      <c r="A41" s="207" t="s">
        <v>214</v>
      </c>
      <c r="B41" s="6"/>
      <c r="C41" s="192">
        <v>240978.71299999999</v>
      </c>
      <c r="D41" s="192">
        <v>198873.731</v>
      </c>
      <c r="E41" s="192">
        <v>160823.67000000001</v>
      </c>
      <c r="F41" s="192">
        <v>124058.68700000001</v>
      </c>
      <c r="G41" s="192">
        <v>92477.551000000007</v>
      </c>
      <c r="H41" s="192">
        <v>91000</v>
      </c>
    </row>
    <row r="42" spans="1:8" x14ac:dyDescent="0.25">
      <c r="A42" s="190" t="s">
        <v>215</v>
      </c>
      <c r="B42" s="206"/>
      <c r="C42" s="192">
        <v>402524.23599999998</v>
      </c>
      <c r="D42" s="192">
        <v>352150.55900000001</v>
      </c>
      <c r="E42" s="192">
        <v>305841.43099999998</v>
      </c>
      <c r="F42" s="192">
        <v>260144.68400000001</v>
      </c>
      <c r="G42" s="192">
        <v>219770.75099999999</v>
      </c>
      <c r="H42" s="192">
        <v>209920</v>
      </c>
    </row>
    <row r="43" spans="1:8" x14ac:dyDescent="0.25">
      <c r="A43" s="6"/>
      <c r="B43" s="6"/>
      <c r="C43" s="209"/>
      <c r="D43" s="209"/>
      <c r="E43" s="209"/>
      <c r="F43" s="209"/>
      <c r="G43" s="209"/>
      <c r="H43" s="209"/>
    </row>
    <row r="44" spans="1:8" x14ac:dyDescent="0.25">
      <c r="A44" s="6"/>
      <c r="B44" s="6"/>
      <c r="C44" s="210"/>
      <c r="D44" s="210"/>
      <c r="E44" s="210"/>
      <c r="F44" s="210"/>
      <c r="G44" s="210"/>
      <c r="H44" s="210"/>
    </row>
    <row r="45" spans="1:8" x14ac:dyDescent="0.25">
      <c r="A45" s="257" t="s">
        <v>216</v>
      </c>
      <c r="B45" s="257"/>
      <c r="C45" s="257"/>
      <c r="D45" s="257"/>
      <c r="E45" s="257"/>
      <c r="F45" s="257"/>
      <c r="G45" s="257"/>
      <c r="H45" s="257"/>
    </row>
    <row r="46" spans="1:8" x14ac:dyDescent="0.25">
      <c r="A46" s="185"/>
      <c r="B46" s="185"/>
      <c r="C46" s="186" t="str">
        <f>C4</f>
        <v>Projected</v>
      </c>
      <c r="D46" s="186" t="str">
        <f t="shared" ref="D46:H46" si="1">D4</f>
        <v>Projected</v>
      </c>
      <c r="E46" s="186" t="str">
        <f t="shared" si="1"/>
        <v>Projected</v>
      </c>
      <c r="F46" s="186" t="str">
        <f t="shared" si="1"/>
        <v>Actual</v>
      </c>
      <c r="G46" s="186" t="str">
        <f t="shared" si="1"/>
        <v>Actual</v>
      </c>
      <c r="H46" s="186" t="str">
        <f t="shared" si="1"/>
        <v>Actual</v>
      </c>
    </row>
    <row r="47" spans="1:8" x14ac:dyDescent="0.25">
      <c r="A47" s="211" t="s">
        <v>195</v>
      </c>
      <c r="B47" s="191"/>
      <c r="C47" s="212">
        <v>2026</v>
      </c>
      <c r="D47" s="212">
        <v>2025</v>
      </c>
      <c r="E47" s="212">
        <v>2024</v>
      </c>
      <c r="F47" s="212">
        <v>2023</v>
      </c>
      <c r="G47" s="212">
        <v>2022</v>
      </c>
      <c r="H47" s="212">
        <v>2021</v>
      </c>
    </row>
    <row r="48" spans="1:8" x14ac:dyDescent="0.25">
      <c r="A48" s="190" t="s">
        <v>427</v>
      </c>
      <c r="B48" s="191"/>
      <c r="C48" s="213"/>
      <c r="D48" s="213"/>
      <c r="E48" s="213"/>
      <c r="F48" s="213"/>
      <c r="G48" s="213"/>
      <c r="H48" s="213"/>
    </row>
    <row r="49" spans="1:8" x14ac:dyDescent="0.25">
      <c r="A49" s="190" t="s">
        <v>173</v>
      </c>
      <c r="B49" s="191"/>
      <c r="C49" s="192">
        <v>130668.47400000007</v>
      </c>
      <c r="D49" s="192">
        <v>111320.64800000004</v>
      </c>
      <c r="E49" s="192">
        <v>94318.873999999996</v>
      </c>
      <c r="F49" s="192">
        <v>71487.888000000006</v>
      </c>
      <c r="G49" s="192">
        <v>42092.40499999997</v>
      </c>
      <c r="H49" s="192">
        <v>62740.826000000008</v>
      </c>
    </row>
    <row r="50" spans="1:8" x14ac:dyDescent="0.25">
      <c r="A50" s="190" t="s">
        <v>217</v>
      </c>
      <c r="B50" s="191"/>
      <c r="C50" s="192"/>
      <c r="D50" s="192"/>
      <c r="E50" s="192"/>
      <c r="F50" s="192"/>
      <c r="G50" s="192"/>
      <c r="H50" s="192"/>
    </row>
    <row r="51" spans="1:8" x14ac:dyDescent="0.25">
      <c r="A51" s="190"/>
      <c r="B51" s="191" t="str">
        <f t="shared" ref="B51" si="2">B9</f>
        <v>Depreciation</v>
      </c>
      <c r="C51" s="192">
        <v>31770.170999999998</v>
      </c>
      <c r="D51" s="192">
        <v>28061.138999999999</v>
      </c>
      <c r="E51" s="192">
        <v>24600.780999999999</v>
      </c>
      <c r="F51" s="192">
        <v>21379.385999999999</v>
      </c>
      <c r="G51" s="192">
        <v>18443.328000000001</v>
      </c>
      <c r="H51" s="192">
        <v>15662.34</v>
      </c>
    </row>
    <row r="52" spans="1:8" x14ac:dyDescent="0.25">
      <c r="A52" s="190"/>
      <c r="B52" s="191" t="s">
        <v>204</v>
      </c>
      <c r="C52" s="192">
        <v>155.65242407484038</v>
      </c>
      <c r="D52" s="192">
        <v>160.46641657200053</v>
      </c>
      <c r="E52" s="192">
        <v>-175.88195240000005</v>
      </c>
      <c r="F52" s="192">
        <v>-106.39859999999953</v>
      </c>
      <c r="G52" s="192">
        <v>103.40000000000055</v>
      </c>
      <c r="H52" s="192">
        <v>-170</v>
      </c>
    </row>
    <row r="53" spans="1:8" x14ac:dyDescent="0.25">
      <c r="A53" s="190"/>
      <c r="B53" s="191" t="s">
        <v>152</v>
      </c>
      <c r="C53" s="192">
        <v>-1661.422</v>
      </c>
      <c r="D53" s="192">
        <v>-1481.037</v>
      </c>
      <c r="E53" s="192">
        <v>-1319.751</v>
      </c>
      <c r="F53" s="192">
        <v>-1458.92</v>
      </c>
      <c r="G53" s="192">
        <v>-1804.94</v>
      </c>
      <c r="H53" s="192">
        <v>-934.34</v>
      </c>
    </row>
    <row r="54" spans="1:8" x14ac:dyDescent="0.25">
      <c r="A54" s="190"/>
      <c r="B54" s="191" t="s">
        <v>208</v>
      </c>
      <c r="C54" s="192">
        <v>-311.30500000000001</v>
      </c>
      <c r="D54" s="192">
        <v>-320.93299999999999</v>
      </c>
      <c r="E54" s="192">
        <v>351.76400000000001</v>
      </c>
      <c r="F54" s="192">
        <v>212.797</v>
      </c>
      <c r="G54" s="192">
        <v>-206.8</v>
      </c>
      <c r="H54" s="192">
        <v>340</v>
      </c>
    </row>
    <row r="55" spans="1:8" x14ac:dyDescent="0.25">
      <c r="A55" s="190"/>
      <c r="B55" s="191" t="s">
        <v>198</v>
      </c>
      <c r="C55" s="192">
        <v>0</v>
      </c>
      <c r="D55" s="192">
        <v>0</v>
      </c>
      <c r="E55" s="192">
        <v>0</v>
      </c>
      <c r="F55" s="192">
        <v>0</v>
      </c>
      <c r="G55" s="192">
        <v>10446.982</v>
      </c>
      <c r="H55" s="192">
        <v>0</v>
      </c>
    </row>
    <row r="56" spans="1:8" x14ac:dyDescent="0.25">
      <c r="A56" s="190" t="s">
        <v>218</v>
      </c>
      <c r="B56" s="191"/>
      <c r="C56" s="214">
        <v>160621.57042407492</v>
      </c>
      <c r="D56" s="214">
        <v>137740.28341657203</v>
      </c>
      <c r="E56" s="214">
        <v>117775.78604759999</v>
      </c>
      <c r="F56" s="214">
        <v>91514.752400000012</v>
      </c>
      <c r="G56" s="214">
        <v>69074.374999999971</v>
      </c>
      <c r="H56" s="214">
        <v>77638.826000000015</v>
      </c>
    </row>
    <row r="57" spans="1:8" x14ac:dyDescent="0.25">
      <c r="A57" s="190" t="s">
        <v>219</v>
      </c>
      <c r="B57" s="191"/>
      <c r="C57" s="192"/>
      <c r="D57" s="192"/>
      <c r="E57" s="192"/>
      <c r="F57" s="192"/>
      <c r="G57" s="192"/>
      <c r="H57" s="192"/>
    </row>
    <row r="58" spans="1:8" x14ac:dyDescent="0.25">
      <c r="A58" s="190"/>
      <c r="B58" s="191" t="s">
        <v>220</v>
      </c>
      <c r="C58" s="192">
        <v>-75203.468999999997</v>
      </c>
      <c r="D58" s="192">
        <v>-68196.762000000002</v>
      </c>
      <c r="E58" s="192">
        <v>-61857.81</v>
      </c>
      <c r="F58" s="192">
        <v>-55416.269</v>
      </c>
      <c r="G58" s="192">
        <v>-49515.807000000001</v>
      </c>
      <c r="H58" s="192">
        <v>-45438.491999999998</v>
      </c>
    </row>
    <row r="59" spans="1:8" x14ac:dyDescent="0.25">
      <c r="A59" s="190"/>
      <c r="B59" s="191" t="s">
        <v>221</v>
      </c>
      <c r="C59" s="192">
        <v>0</v>
      </c>
      <c r="D59" s="192">
        <v>0</v>
      </c>
      <c r="E59" s="192">
        <v>0</v>
      </c>
      <c r="F59" s="192">
        <v>0</v>
      </c>
      <c r="G59" s="192">
        <v>0</v>
      </c>
      <c r="H59" s="192">
        <v>0</v>
      </c>
    </row>
    <row r="60" spans="1:8" x14ac:dyDescent="0.25">
      <c r="A60" s="190" t="s">
        <v>222</v>
      </c>
      <c r="B60" s="191"/>
      <c r="C60" s="214">
        <v>-75203.468999999997</v>
      </c>
      <c r="D60" s="214">
        <v>-68196.762000000002</v>
      </c>
      <c r="E60" s="214">
        <v>-61857.81</v>
      </c>
      <c r="F60" s="214">
        <v>-55416.269</v>
      </c>
      <c r="G60" s="214">
        <v>-49515.807000000001</v>
      </c>
      <c r="H60" s="214">
        <v>-45438.491999999998</v>
      </c>
    </row>
    <row r="61" spans="1:8" x14ac:dyDescent="0.25">
      <c r="A61" s="190" t="s">
        <v>223</v>
      </c>
      <c r="B61" s="191"/>
      <c r="C61" s="192"/>
      <c r="D61" s="192"/>
      <c r="E61" s="192"/>
      <c r="F61" s="192"/>
      <c r="G61" s="192"/>
      <c r="H61" s="192"/>
    </row>
    <row r="62" spans="1:8" x14ac:dyDescent="0.25">
      <c r="A62" s="190"/>
      <c r="B62" s="191" t="s">
        <v>224</v>
      </c>
      <c r="C62" s="192">
        <v>-300</v>
      </c>
      <c r="D62" s="192">
        <v>-300</v>
      </c>
      <c r="E62" s="192">
        <v>-300</v>
      </c>
      <c r="F62" s="192">
        <v>-300</v>
      </c>
      <c r="G62" s="192">
        <v>-300</v>
      </c>
      <c r="H62" s="192">
        <v>-300</v>
      </c>
    </row>
    <row r="63" spans="1:8" x14ac:dyDescent="0.25">
      <c r="A63" s="190"/>
      <c r="B63" s="191" t="s">
        <v>225</v>
      </c>
      <c r="C63" s="192">
        <v>13200</v>
      </c>
      <c r="D63" s="192">
        <v>13200</v>
      </c>
      <c r="E63" s="192">
        <v>13200</v>
      </c>
      <c r="F63" s="192">
        <v>13200</v>
      </c>
      <c r="G63" s="192">
        <v>13200</v>
      </c>
      <c r="H63" s="192">
        <v>13200</v>
      </c>
    </row>
    <row r="64" spans="1:8" x14ac:dyDescent="0.25">
      <c r="A64" s="190"/>
      <c r="B64" s="191" t="s">
        <v>226</v>
      </c>
      <c r="C64" s="192">
        <v>-4320</v>
      </c>
      <c r="D64" s="192">
        <v>-4320</v>
      </c>
      <c r="E64" s="192">
        <v>-4320</v>
      </c>
      <c r="F64" s="192">
        <v>-4320</v>
      </c>
      <c r="G64" s="192">
        <v>-4320</v>
      </c>
      <c r="H64" s="192">
        <v>-4320</v>
      </c>
    </row>
    <row r="65" spans="1:8" x14ac:dyDescent="0.25">
      <c r="A65" s="190"/>
      <c r="B65" s="191" t="s">
        <v>227</v>
      </c>
      <c r="C65" s="192">
        <v>-88563.490999999995</v>
      </c>
      <c r="D65" s="192">
        <v>-73270.588000000003</v>
      </c>
      <c r="E65" s="192">
        <v>-57553.89</v>
      </c>
      <c r="F65" s="192">
        <v>-39906.752999999997</v>
      </c>
      <c r="G65" s="192">
        <v>-40614.853999999999</v>
      </c>
      <c r="H65" s="192">
        <v>-62740.824999999997</v>
      </c>
    </row>
    <row r="66" spans="1:8" x14ac:dyDescent="0.25">
      <c r="A66" s="190" t="s">
        <v>228</v>
      </c>
      <c r="B66" s="191"/>
      <c r="C66" s="192">
        <v>-79983.490999999995</v>
      </c>
      <c r="D66" s="192">
        <v>-64690.588000000003</v>
      </c>
      <c r="E66" s="192">
        <v>-48973.89</v>
      </c>
      <c r="F66" s="192">
        <v>-31326.752999999997</v>
      </c>
      <c r="G66" s="192">
        <v>-32034.853999999999</v>
      </c>
      <c r="H66" s="192">
        <v>-54160.824999999997</v>
      </c>
    </row>
    <row r="67" spans="1:8" x14ac:dyDescent="0.25">
      <c r="A67" s="190" t="s">
        <v>229</v>
      </c>
      <c r="B67" s="191"/>
      <c r="C67" s="192">
        <v>5434.6104240749264</v>
      </c>
      <c r="D67" s="192">
        <v>4852.9334165720211</v>
      </c>
      <c r="E67" s="192">
        <v>6944.0860475999943</v>
      </c>
      <c r="F67" s="192">
        <v>4771.7304000000149</v>
      </c>
      <c r="G67" s="192">
        <v>-12476.286000000029</v>
      </c>
      <c r="H67" s="192">
        <v>-21960.49099999998</v>
      </c>
    </row>
    <row r="68" spans="1:8" x14ac:dyDescent="0.25">
      <c r="A68" s="190" t="s">
        <v>230</v>
      </c>
      <c r="B68" s="191"/>
      <c r="C68" s="192"/>
      <c r="D68" s="192"/>
      <c r="E68" s="192"/>
      <c r="F68" s="192"/>
      <c r="G68" s="192"/>
      <c r="H68" s="192"/>
    </row>
    <row r="69" spans="1:8" x14ac:dyDescent="0.25">
      <c r="A69" s="190" t="s">
        <v>231</v>
      </c>
      <c r="B69" s="191"/>
      <c r="C69" s="192">
        <v>27131.972864172021</v>
      </c>
      <c r="D69" s="192">
        <v>22279.0394476</v>
      </c>
      <c r="E69" s="192">
        <v>15334.953400000006</v>
      </c>
      <c r="F69" s="192">
        <v>10563.222999999991</v>
      </c>
      <c r="G69" s="192">
        <v>23039.50900000002</v>
      </c>
      <c r="H69" s="192">
        <v>45000</v>
      </c>
    </row>
    <row r="70" spans="1:8" x14ac:dyDescent="0.25">
      <c r="A70" s="190" t="s">
        <v>232</v>
      </c>
      <c r="B70" s="191"/>
      <c r="C70" s="192">
        <v>32566.583288246948</v>
      </c>
      <c r="D70" s="192">
        <v>27131.972864172021</v>
      </c>
      <c r="E70" s="192">
        <v>22279.0394476</v>
      </c>
      <c r="F70" s="192">
        <v>15334.953400000006</v>
      </c>
      <c r="G70" s="192">
        <v>10563.222999999991</v>
      </c>
      <c r="H70" s="192">
        <v>23039.50900000002</v>
      </c>
    </row>
    <row r="71" spans="1:8" x14ac:dyDescent="0.25">
      <c r="A71" s="6"/>
      <c r="B71" s="6"/>
      <c r="C71" s="6"/>
      <c r="D71" s="6"/>
      <c r="E71" s="6"/>
      <c r="F71" s="6"/>
      <c r="G71" s="6"/>
      <c r="H71" s="6"/>
    </row>
    <row r="72" spans="1:8" x14ac:dyDescent="0.25">
      <c r="A72" s="6"/>
      <c r="B72" s="6"/>
      <c r="C72" s="6"/>
      <c r="D72" s="6"/>
      <c r="E72" s="6"/>
      <c r="F72" s="6"/>
      <c r="G72" s="6"/>
      <c r="H72" s="6"/>
    </row>
    <row r="73" spans="1:8" x14ac:dyDescent="0.25">
      <c r="A73" s="6"/>
      <c r="B73" s="6"/>
      <c r="C73" s="6"/>
      <c r="D73" s="6"/>
      <c r="E73" s="6"/>
      <c r="F73" s="6"/>
      <c r="G73" s="6"/>
      <c r="H73" s="6"/>
    </row>
    <row r="74" spans="1:8" x14ac:dyDescent="0.25">
      <c r="A74" s="6"/>
      <c r="B74" s="6"/>
      <c r="C74" s="6"/>
      <c r="D74" s="6"/>
      <c r="E74" s="6"/>
      <c r="F74" s="6"/>
      <c r="G74" s="6"/>
      <c r="H74" s="6"/>
    </row>
    <row r="75" spans="1:8" x14ac:dyDescent="0.25">
      <c r="A75" s="6"/>
      <c r="B75" s="6"/>
      <c r="C75" s="6"/>
      <c r="D75" s="6"/>
      <c r="E75" s="6"/>
      <c r="F75" s="6"/>
      <c r="G75" s="6"/>
      <c r="H75" s="6"/>
    </row>
    <row r="76" spans="1:8" x14ac:dyDescent="0.25">
      <c r="A76" s="6"/>
      <c r="B76" s="6"/>
      <c r="C76" s="6"/>
      <c r="D76" s="6"/>
      <c r="E76" s="6"/>
      <c r="F76" s="6"/>
      <c r="G76" s="6"/>
      <c r="H76" s="6"/>
    </row>
    <row r="77" spans="1:8" x14ac:dyDescent="0.25">
      <c r="A77" s="6"/>
      <c r="B77" s="6"/>
      <c r="C77" s="6"/>
      <c r="D77" s="6"/>
      <c r="E77" s="6"/>
      <c r="F77" s="6"/>
      <c r="G77" s="6"/>
      <c r="H77" s="6"/>
    </row>
    <row r="78" spans="1:8" x14ac:dyDescent="0.25">
      <c r="A78" s="6"/>
      <c r="B78" s="6"/>
      <c r="C78" s="6"/>
      <c r="D78" s="6"/>
      <c r="E78" s="6"/>
      <c r="F78" s="6"/>
      <c r="G78" s="6"/>
      <c r="H78" s="6"/>
    </row>
    <row r="79" spans="1:8" x14ac:dyDescent="0.25">
      <c r="A79" s="6"/>
      <c r="B79" s="6"/>
      <c r="C79" s="6"/>
      <c r="D79" s="6"/>
      <c r="E79" s="6"/>
      <c r="F79" s="6"/>
      <c r="G79" s="6"/>
      <c r="H79" s="6"/>
    </row>
    <row r="80" spans="1:8" x14ac:dyDescent="0.25">
      <c r="A80" s="6"/>
      <c r="B80" s="6"/>
      <c r="C80" s="6"/>
      <c r="D80" s="6"/>
      <c r="E80" s="6"/>
      <c r="F80" s="6"/>
      <c r="G80" s="6"/>
      <c r="H80" s="6"/>
    </row>
  </sheetData>
  <mergeCells count="5">
    <mergeCell ref="A1:H1"/>
    <mergeCell ref="A2:H2"/>
    <mergeCell ref="A3:H3"/>
    <mergeCell ref="A19:H19"/>
    <mergeCell ref="A45:H4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0916E-DB68-4BD5-AD77-A7FAF68A4A75}">
  <dimension ref="A1:AZ27"/>
  <sheetViews>
    <sheetView workbookViewId="0">
      <selection sqref="A1:E1"/>
    </sheetView>
  </sheetViews>
  <sheetFormatPr defaultColWidth="11.42578125" defaultRowHeight="15" x14ac:dyDescent="0.25"/>
  <cols>
    <col min="1" max="1" width="56.5703125" customWidth="1"/>
    <col min="2" max="3" width="10.5703125" style="18" customWidth="1"/>
    <col min="4" max="5" width="10.5703125" customWidth="1"/>
    <col min="14" max="14" width="11.42578125" customWidth="1"/>
  </cols>
  <sheetData>
    <row r="1" spans="1:52" s="19" customFormat="1" ht="18.75" customHeight="1" x14ac:dyDescent="0.3">
      <c r="A1" s="258"/>
      <c r="B1" s="258"/>
      <c r="C1" s="258"/>
      <c r="D1" s="258"/>
      <c r="E1" s="258"/>
    </row>
    <row r="2" spans="1:52" s="19" customFormat="1" ht="18.75" customHeight="1" x14ac:dyDescent="0.3">
      <c r="A2" s="258" t="s">
        <v>233</v>
      </c>
      <c r="B2" s="258"/>
      <c r="C2" s="258"/>
      <c r="D2" s="258"/>
      <c r="E2" s="258"/>
    </row>
    <row r="3" spans="1:52" s="19" customFormat="1" ht="18" x14ac:dyDescent="0.25">
      <c r="A3" s="259" t="s">
        <v>234</v>
      </c>
      <c r="B3" s="259"/>
      <c r="C3" s="259"/>
      <c r="D3" s="259"/>
      <c r="E3" s="259"/>
    </row>
    <row r="4" spans="1:52" ht="15.75" x14ac:dyDescent="0.25">
      <c r="A4" s="260"/>
      <c r="B4" s="260"/>
      <c r="C4" s="260"/>
      <c r="D4" s="260"/>
      <c r="E4" s="260"/>
    </row>
    <row r="5" spans="1:52" s="20" customFormat="1" ht="15" customHeight="1" thickBot="1" x14ac:dyDescent="0.3">
      <c r="A5" s="215" t="s">
        <v>252</v>
      </c>
      <c r="B5" s="216" t="s">
        <v>428</v>
      </c>
      <c r="C5" s="217">
        <v>2023</v>
      </c>
      <c r="D5" s="217">
        <v>2022</v>
      </c>
      <c r="E5" s="217">
        <v>2021</v>
      </c>
      <c r="AY5"/>
      <c r="AZ5" s="21"/>
    </row>
    <row r="6" spans="1:52" ht="15" customHeight="1" thickBot="1" x14ac:dyDescent="0.3">
      <c r="A6" s="218" t="s">
        <v>28</v>
      </c>
      <c r="B6" s="219">
        <v>842</v>
      </c>
      <c r="C6" s="220">
        <v>656.72649000000001</v>
      </c>
      <c r="D6" s="220">
        <v>448.62623600000001</v>
      </c>
      <c r="E6" s="220">
        <v>481.24619300000001</v>
      </c>
      <c r="AZ6" s="22"/>
    </row>
    <row r="7" spans="1:52" ht="14.45" customHeight="1" x14ac:dyDescent="0.25">
      <c r="A7" s="218" t="s">
        <v>29</v>
      </c>
      <c r="B7" s="219">
        <v>372</v>
      </c>
      <c r="C7" s="220">
        <v>287.80449599999997</v>
      </c>
      <c r="D7" s="220">
        <v>147.13786500000001</v>
      </c>
      <c r="E7" s="220">
        <v>169.74127200000001</v>
      </c>
    </row>
    <row r="8" spans="1:52" s="23" customFormat="1" ht="14.45" customHeight="1" x14ac:dyDescent="0.25">
      <c r="A8" s="221" t="s">
        <v>235</v>
      </c>
      <c r="B8" s="222">
        <v>470</v>
      </c>
      <c r="C8" s="222">
        <v>368.92199400000004</v>
      </c>
      <c r="D8" s="222">
        <v>301.48837100000003</v>
      </c>
      <c r="E8" s="222">
        <v>311.50492099999997</v>
      </c>
    </row>
    <row r="9" spans="1:52" ht="14.45" customHeight="1" x14ac:dyDescent="0.25">
      <c r="A9" s="218" t="s">
        <v>236</v>
      </c>
      <c r="B9" s="219">
        <v>0</v>
      </c>
      <c r="C9" s="220">
        <v>33.122593000000002</v>
      </c>
      <c r="D9" s="220">
        <v>13.926753</v>
      </c>
      <c r="E9" s="220">
        <v>48.426026999999998</v>
      </c>
    </row>
    <row r="10" spans="1:52" s="23" customFormat="1" ht="14.45" customHeight="1" x14ac:dyDescent="0.25">
      <c r="A10" s="221" t="s">
        <v>237</v>
      </c>
      <c r="B10" s="222">
        <v>470</v>
      </c>
      <c r="C10" s="222">
        <v>335.79940100000005</v>
      </c>
      <c r="D10" s="222">
        <v>287.56161800000001</v>
      </c>
      <c r="E10" s="222">
        <v>263.07889399999999</v>
      </c>
    </row>
    <row r="11" spans="1:52" ht="14.45" customHeight="1" x14ac:dyDescent="0.25">
      <c r="A11" s="218" t="s">
        <v>238</v>
      </c>
      <c r="B11" s="219">
        <v>288</v>
      </c>
      <c r="C11" s="220">
        <v>265.88386100000002</v>
      </c>
      <c r="D11" s="220">
        <v>295.50255700000002</v>
      </c>
      <c r="E11" s="220">
        <v>254.69798900000001</v>
      </c>
    </row>
    <row r="12" spans="1:52" ht="29.1" customHeight="1" x14ac:dyDescent="0.25">
      <c r="A12" s="218" t="s">
        <v>239</v>
      </c>
      <c r="B12" s="219">
        <v>0</v>
      </c>
      <c r="C12" s="220">
        <v>81.059168999999997</v>
      </c>
      <c r="D12" s="220">
        <v>82.286174000000003</v>
      </c>
      <c r="E12" s="220">
        <v>66.618500999999995</v>
      </c>
    </row>
    <row r="13" spans="1:52" ht="14.45" customHeight="1" x14ac:dyDescent="0.25">
      <c r="A13" s="218" t="s">
        <v>240</v>
      </c>
      <c r="B13" s="219">
        <v>0</v>
      </c>
      <c r="C13" s="220">
        <v>-5.8935760000000004</v>
      </c>
      <c r="D13" s="220">
        <v>6.4151600000000002</v>
      </c>
      <c r="E13" s="220">
        <v>17.147797000000001</v>
      </c>
    </row>
    <row r="14" spans="1:52" ht="14.45" customHeight="1" x14ac:dyDescent="0.25">
      <c r="A14" s="218" t="s">
        <v>241</v>
      </c>
      <c r="B14" s="219">
        <v>0</v>
      </c>
      <c r="C14" s="220">
        <v>4.106948</v>
      </c>
      <c r="D14" s="220">
        <v>2.6406179999999999</v>
      </c>
      <c r="E14" s="220">
        <v>3.2552669999999999</v>
      </c>
    </row>
    <row r="15" spans="1:52" ht="14.45" customHeight="1" x14ac:dyDescent="0.25">
      <c r="A15" s="218" t="s">
        <v>242</v>
      </c>
      <c r="B15" s="219">
        <v>0</v>
      </c>
      <c r="C15" s="220">
        <v>21.332174999999999</v>
      </c>
      <c r="D15" s="220">
        <v>-1.5763689999999999</v>
      </c>
      <c r="E15" s="220">
        <v>-3.806219</v>
      </c>
    </row>
    <row r="16" spans="1:52" s="23" customFormat="1" ht="14.45" customHeight="1" x14ac:dyDescent="0.25">
      <c r="A16" s="221" t="s">
        <v>243</v>
      </c>
      <c r="B16" s="222">
        <v>288</v>
      </c>
      <c r="C16" s="222">
        <v>366.48857700000002</v>
      </c>
      <c r="D16" s="222">
        <v>385.26814000000007</v>
      </c>
      <c r="E16" s="222">
        <v>337.91333500000002</v>
      </c>
    </row>
    <row r="17" spans="1:5" ht="14.45" customHeight="1" x14ac:dyDescent="0.25">
      <c r="A17" s="218" t="s">
        <v>244</v>
      </c>
      <c r="B17" s="219">
        <v>295</v>
      </c>
      <c r="C17" s="220">
        <v>289.520532</v>
      </c>
      <c r="D17" s="220">
        <v>281.57468699999998</v>
      </c>
      <c r="E17" s="220">
        <v>283.00700399999999</v>
      </c>
    </row>
    <row r="18" spans="1:5" ht="14.45" customHeight="1" x14ac:dyDescent="0.25">
      <c r="A18" s="218" t="s">
        <v>245</v>
      </c>
      <c r="B18" s="219">
        <v>265</v>
      </c>
      <c r="C18" s="220">
        <v>262.90948900000001</v>
      </c>
      <c r="D18" s="220">
        <v>292.45000900000002</v>
      </c>
      <c r="E18" s="220">
        <v>277.27827100000002</v>
      </c>
    </row>
    <row r="19" spans="1:5" ht="14.45" customHeight="1" x14ac:dyDescent="0.25">
      <c r="A19" s="218" t="s">
        <v>246</v>
      </c>
      <c r="B19" s="219">
        <v>0</v>
      </c>
      <c r="C19" s="220">
        <v>1.8484780000000001</v>
      </c>
      <c r="D19" s="220">
        <v>0.126946</v>
      </c>
      <c r="E19" s="220">
        <v>1.2295E-2</v>
      </c>
    </row>
    <row r="20" spans="1:5" ht="14.45" customHeight="1" x14ac:dyDescent="0.25">
      <c r="A20" s="218" t="s">
        <v>247</v>
      </c>
      <c r="B20" s="219">
        <v>0</v>
      </c>
      <c r="C20" s="220">
        <v>-3.191481</v>
      </c>
      <c r="D20" s="220">
        <v>7.0585000000000004</v>
      </c>
      <c r="E20" s="220">
        <v>13.107535</v>
      </c>
    </row>
    <row r="21" spans="1:5" s="23" customFormat="1" ht="14.45" customHeight="1" x14ac:dyDescent="0.25">
      <c r="A21" s="221" t="s">
        <v>248</v>
      </c>
      <c r="B21" s="222">
        <v>560</v>
      </c>
      <c r="C21" s="222">
        <v>551.08701800000006</v>
      </c>
      <c r="D21" s="222">
        <v>581.21014199999991</v>
      </c>
      <c r="E21" s="222">
        <v>573.40510499999993</v>
      </c>
    </row>
    <row r="22" spans="1:5" s="23" customFormat="1" ht="14.45" customHeight="1" x14ac:dyDescent="0.25">
      <c r="A22" s="221" t="s">
        <v>35</v>
      </c>
      <c r="B22" s="222">
        <v>198</v>
      </c>
      <c r="C22" s="222">
        <v>151.20096000000001</v>
      </c>
      <c r="D22" s="222">
        <v>91.619616000000178</v>
      </c>
      <c r="E22" s="222">
        <v>27.587124000000017</v>
      </c>
    </row>
    <row r="23" spans="1:5" s="23" customFormat="1" ht="14.45" customHeight="1" x14ac:dyDescent="0.25">
      <c r="A23" s="221" t="s">
        <v>249</v>
      </c>
      <c r="B23" s="222">
        <v>49.5</v>
      </c>
      <c r="C23" s="222">
        <v>-1.74227</v>
      </c>
      <c r="D23" s="222">
        <v>23.794744999999999</v>
      </c>
      <c r="E23" s="222">
        <v>10.732756</v>
      </c>
    </row>
    <row r="24" spans="1:5" s="23" customFormat="1" ht="14.45" customHeight="1" x14ac:dyDescent="0.25">
      <c r="A24" s="221" t="s">
        <v>82</v>
      </c>
      <c r="B24" s="222">
        <v>148.5</v>
      </c>
      <c r="C24" s="222">
        <v>152.94323</v>
      </c>
      <c r="D24" s="222">
        <v>67.824871000000172</v>
      </c>
      <c r="E24" s="222">
        <v>16.854368000000015</v>
      </c>
    </row>
    <row r="25" spans="1:5" x14ac:dyDescent="0.25">
      <c r="A25" s="24"/>
      <c r="B25" s="25"/>
      <c r="C25" s="25"/>
      <c r="D25" s="24"/>
    </row>
    <row r="26" spans="1:5" x14ac:dyDescent="0.25">
      <c r="D26" s="18"/>
    </row>
    <row r="27" spans="1:5" x14ac:dyDescent="0.25">
      <c r="B27" s="26" t="s">
        <v>250</v>
      </c>
    </row>
  </sheetData>
  <mergeCells count="4">
    <mergeCell ref="A1:E1"/>
    <mergeCell ref="A2:E2"/>
    <mergeCell ref="A3:E3"/>
    <mergeCell ref="A4:E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D3C21-4B01-4835-8768-732823D1C133}">
  <dimension ref="A1:AFV60"/>
  <sheetViews>
    <sheetView workbookViewId="0">
      <selection sqref="A1:E1"/>
    </sheetView>
  </sheetViews>
  <sheetFormatPr defaultColWidth="9.42578125" defaultRowHeight="12.75" x14ac:dyDescent="0.2"/>
  <cols>
    <col min="1" max="1" width="67.85546875" style="27" customWidth="1"/>
    <col min="2" max="2" width="12.42578125" style="32" customWidth="1"/>
    <col min="3" max="3" width="11.42578125" style="32" customWidth="1"/>
    <col min="4" max="4" width="12.140625" style="27" customWidth="1"/>
    <col min="5" max="5" width="11.5703125" style="27" customWidth="1"/>
    <col min="6" max="13" width="9.42578125" style="27"/>
    <col min="14" max="14" width="11.42578125" style="27" customWidth="1"/>
    <col min="15" max="16384" width="9.42578125" style="27"/>
  </cols>
  <sheetData>
    <row r="1" spans="1:854" ht="18.75" x14ac:dyDescent="0.3">
      <c r="A1" s="258" t="s">
        <v>233</v>
      </c>
      <c r="B1" s="258"/>
      <c r="C1" s="258"/>
      <c r="D1" s="258"/>
      <c r="E1" s="258"/>
    </row>
    <row r="2" spans="1:854" ht="15.75" x14ac:dyDescent="0.25">
      <c r="A2" s="261" t="s">
        <v>251</v>
      </c>
      <c r="B2" s="261"/>
      <c r="C2" s="261"/>
      <c r="D2" s="261"/>
      <c r="E2" s="261"/>
    </row>
    <row r="3" spans="1:854" ht="15.75" x14ac:dyDescent="0.25">
      <c r="A3" s="262"/>
      <c r="B3" s="262"/>
      <c r="C3" s="262"/>
      <c r="D3" s="262"/>
      <c r="E3" s="262"/>
    </row>
    <row r="4" spans="1:854" ht="25.5" x14ac:dyDescent="0.2">
      <c r="A4" s="223" t="s">
        <v>252</v>
      </c>
      <c r="B4" s="224" t="s">
        <v>429</v>
      </c>
      <c r="C4" s="119" t="s">
        <v>430</v>
      </c>
      <c r="D4" s="119" t="s">
        <v>375</v>
      </c>
      <c r="E4" s="119" t="s">
        <v>376</v>
      </c>
    </row>
    <row r="5" spans="1:854" s="28" customFormat="1" x14ac:dyDescent="0.2">
      <c r="A5" s="225" t="s">
        <v>253</v>
      </c>
      <c r="B5" s="225"/>
      <c r="C5" s="226"/>
      <c r="D5" s="226"/>
      <c r="E5" s="226"/>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c r="IW5" s="27"/>
      <c r="IX5" s="27"/>
      <c r="IY5" s="27"/>
      <c r="IZ5" s="27"/>
      <c r="JA5" s="27"/>
      <c r="JB5" s="27"/>
      <c r="JC5" s="27"/>
      <c r="JD5" s="27"/>
      <c r="JE5" s="27"/>
      <c r="JF5" s="27"/>
      <c r="JG5" s="27"/>
      <c r="JH5" s="27"/>
      <c r="JI5" s="27"/>
      <c r="JJ5" s="27"/>
      <c r="JK5" s="27"/>
      <c r="JL5" s="27"/>
      <c r="JM5" s="27"/>
      <c r="JN5" s="27"/>
      <c r="JO5" s="27"/>
      <c r="JP5" s="27"/>
      <c r="JQ5" s="27"/>
      <c r="JR5" s="27"/>
      <c r="JS5" s="27"/>
      <c r="JT5" s="27"/>
      <c r="JU5" s="27"/>
      <c r="JV5" s="27"/>
      <c r="JW5" s="27"/>
      <c r="JX5" s="27"/>
      <c r="JY5" s="27"/>
      <c r="JZ5" s="27"/>
      <c r="KA5" s="27"/>
      <c r="KB5" s="27"/>
      <c r="KC5" s="27"/>
      <c r="KD5" s="27"/>
      <c r="KE5" s="27"/>
      <c r="KF5" s="27"/>
      <c r="KG5" s="27"/>
      <c r="KH5" s="27"/>
      <c r="KI5" s="27"/>
      <c r="KJ5" s="27"/>
      <c r="KK5" s="27"/>
      <c r="KL5" s="27"/>
      <c r="KM5" s="27"/>
      <c r="KN5" s="27"/>
      <c r="KO5" s="27"/>
      <c r="KP5" s="27"/>
      <c r="KQ5" s="27"/>
      <c r="KR5" s="27"/>
      <c r="KS5" s="27"/>
      <c r="KT5" s="27"/>
      <c r="KU5" s="27"/>
      <c r="KV5" s="27"/>
      <c r="KW5" s="27"/>
      <c r="KX5" s="27"/>
      <c r="KY5" s="27"/>
      <c r="KZ5" s="27"/>
      <c r="LA5" s="27"/>
      <c r="LB5" s="27"/>
      <c r="LC5" s="27"/>
      <c r="LD5" s="27"/>
      <c r="LE5" s="27"/>
      <c r="LF5" s="27"/>
      <c r="LG5" s="27"/>
      <c r="LH5" s="27"/>
      <c r="LI5" s="27"/>
      <c r="LJ5" s="27"/>
      <c r="LK5" s="27"/>
      <c r="LL5" s="27"/>
      <c r="LM5" s="27"/>
      <c r="LN5" s="27"/>
      <c r="LO5" s="27"/>
      <c r="LP5" s="27"/>
      <c r="LQ5" s="27"/>
      <c r="LR5" s="27"/>
      <c r="LS5" s="27"/>
      <c r="LT5" s="27"/>
      <c r="LU5" s="27"/>
      <c r="LV5" s="27"/>
      <c r="LW5" s="27"/>
      <c r="LX5" s="27"/>
      <c r="LY5" s="27"/>
      <c r="LZ5" s="27"/>
      <c r="MA5" s="27"/>
      <c r="MB5" s="27"/>
      <c r="MC5" s="27"/>
      <c r="MD5" s="27"/>
      <c r="ME5" s="27"/>
      <c r="MF5" s="27"/>
      <c r="MG5" s="27"/>
      <c r="MH5" s="27"/>
      <c r="MI5" s="27"/>
      <c r="MJ5" s="27"/>
      <c r="MK5" s="27"/>
      <c r="ML5" s="27"/>
      <c r="MM5" s="27"/>
      <c r="MN5" s="27"/>
      <c r="MO5" s="27"/>
      <c r="MP5" s="27"/>
      <c r="MQ5" s="27"/>
      <c r="MR5" s="27"/>
      <c r="MS5" s="27"/>
      <c r="MT5" s="27"/>
      <c r="MU5" s="27"/>
      <c r="MV5" s="27"/>
      <c r="MW5" s="27"/>
      <c r="MX5" s="27"/>
      <c r="MY5" s="27"/>
      <c r="MZ5" s="27"/>
      <c r="NA5" s="27"/>
      <c r="NB5" s="27"/>
      <c r="NC5" s="27"/>
      <c r="ND5" s="27"/>
      <c r="NE5" s="27"/>
      <c r="NF5" s="27"/>
      <c r="NG5" s="27"/>
      <c r="NH5" s="27"/>
      <c r="NI5" s="27"/>
      <c r="NJ5" s="27"/>
      <c r="NK5" s="27"/>
      <c r="NL5" s="27"/>
      <c r="NM5" s="27"/>
      <c r="NN5" s="27"/>
      <c r="NO5" s="27"/>
      <c r="NP5" s="27"/>
      <c r="NQ5" s="27"/>
      <c r="NR5" s="27"/>
      <c r="NS5" s="27"/>
      <c r="NT5" s="27"/>
      <c r="NU5" s="27"/>
      <c r="NV5" s="27"/>
      <c r="NW5" s="27"/>
      <c r="NX5" s="27"/>
      <c r="NY5" s="27"/>
      <c r="NZ5" s="27"/>
      <c r="OA5" s="27"/>
      <c r="OB5" s="27"/>
      <c r="OC5" s="27"/>
      <c r="OD5" s="27"/>
      <c r="OE5" s="27"/>
      <c r="OF5" s="27"/>
      <c r="OG5" s="27"/>
      <c r="OH5" s="27"/>
      <c r="OI5" s="27"/>
      <c r="OJ5" s="27"/>
      <c r="OK5" s="27"/>
      <c r="OL5" s="27"/>
      <c r="OM5" s="27"/>
      <c r="ON5" s="27"/>
      <c r="OO5" s="27"/>
      <c r="OP5" s="27"/>
      <c r="OQ5" s="27"/>
      <c r="OR5" s="27"/>
      <c r="OS5" s="27"/>
      <c r="OT5" s="27"/>
      <c r="OU5" s="27"/>
      <c r="OV5" s="27"/>
      <c r="OW5" s="27"/>
      <c r="OX5" s="27"/>
      <c r="OY5" s="27"/>
      <c r="OZ5" s="27"/>
      <c r="PA5" s="27"/>
      <c r="PB5" s="27"/>
      <c r="PC5" s="27"/>
      <c r="PD5" s="27"/>
      <c r="PE5" s="27"/>
      <c r="PF5" s="27"/>
      <c r="PG5" s="27"/>
      <c r="PH5" s="27"/>
      <c r="PI5" s="27"/>
      <c r="PJ5" s="27"/>
      <c r="PK5" s="27"/>
      <c r="PL5" s="27"/>
      <c r="PM5" s="27"/>
      <c r="PN5" s="27"/>
      <c r="PO5" s="27"/>
      <c r="PP5" s="27"/>
      <c r="PQ5" s="27"/>
      <c r="PR5" s="27"/>
      <c r="PS5" s="27"/>
      <c r="PT5" s="27"/>
      <c r="PU5" s="27"/>
      <c r="PV5" s="27"/>
      <c r="PW5" s="27"/>
      <c r="PX5" s="27"/>
      <c r="PY5" s="27"/>
      <c r="PZ5" s="27"/>
      <c r="QA5" s="27"/>
      <c r="QB5" s="27"/>
      <c r="QC5" s="27"/>
      <c r="QD5" s="27"/>
      <c r="QE5" s="27"/>
      <c r="QF5" s="27"/>
      <c r="QG5" s="27"/>
      <c r="QH5" s="27"/>
      <c r="QI5" s="27"/>
      <c r="QJ5" s="27"/>
      <c r="QK5" s="27"/>
      <c r="QL5" s="27"/>
      <c r="QM5" s="27"/>
      <c r="QN5" s="27"/>
      <c r="QO5" s="27"/>
      <c r="QP5" s="27"/>
      <c r="QQ5" s="27"/>
      <c r="QR5" s="27"/>
      <c r="QS5" s="27"/>
      <c r="QT5" s="27"/>
      <c r="QU5" s="27"/>
      <c r="QV5" s="27"/>
      <c r="QW5" s="27"/>
      <c r="QX5" s="27"/>
      <c r="QY5" s="27"/>
      <c r="QZ5" s="27"/>
      <c r="RA5" s="27"/>
      <c r="RB5" s="27"/>
      <c r="RC5" s="27"/>
      <c r="RD5" s="27"/>
      <c r="RE5" s="27"/>
      <c r="RF5" s="27"/>
      <c r="RG5" s="27"/>
      <c r="RH5" s="27"/>
      <c r="RI5" s="27"/>
      <c r="RJ5" s="27"/>
      <c r="RK5" s="27"/>
      <c r="RL5" s="27"/>
      <c r="RM5" s="27"/>
      <c r="RN5" s="27"/>
      <c r="RO5" s="27"/>
      <c r="RP5" s="27"/>
      <c r="RQ5" s="27"/>
      <c r="RR5" s="27"/>
      <c r="RS5" s="27"/>
      <c r="RT5" s="27"/>
      <c r="RU5" s="27"/>
      <c r="RV5" s="27"/>
      <c r="RW5" s="27"/>
      <c r="RX5" s="27"/>
      <c r="RY5" s="27"/>
      <c r="RZ5" s="27"/>
      <c r="SA5" s="27"/>
      <c r="SB5" s="27"/>
      <c r="SC5" s="27"/>
      <c r="SD5" s="27"/>
      <c r="SE5" s="27"/>
      <c r="SF5" s="27"/>
      <c r="SG5" s="27"/>
      <c r="SH5" s="27"/>
      <c r="SI5" s="27"/>
      <c r="SJ5" s="27"/>
      <c r="SK5" s="27"/>
      <c r="SL5" s="27"/>
      <c r="SM5" s="27"/>
      <c r="SN5" s="27"/>
      <c r="SO5" s="27"/>
      <c r="SP5" s="27"/>
      <c r="SQ5" s="27"/>
      <c r="SR5" s="27"/>
      <c r="SS5" s="27"/>
      <c r="ST5" s="27"/>
      <c r="SU5" s="27"/>
      <c r="SV5" s="27"/>
      <c r="SW5" s="27"/>
      <c r="SX5" s="27"/>
      <c r="SY5" s="27"/>
      <c r="SZ5" s="27"/>
      <c r="TA5" s="27"/>
      <c r="TB5" s="27"/>
      <c r="TC5" s="27"/>
      <c r="TD5" s="27"/>
      <c r="TE5" s="27"/>
      <c r="TF5" s="27"/>
      <c r="TG5" s="27"/>
      <c r="TH5" s="27"/>
      <c r="TI5" s="27"/>
      <c r="TJ5" s="27"/>
      <c r="TK5" s="27"/>
      <c r="TL5" s="27"/>
      <c r="TM5" s="27"/>
      <c r="TN5" s="27"/>
      <c r="TO5" s="27"/>
      <c r="TP5" s="27"/>
      <c r="TQ5" s="27"/>
      <c r="TR5" s="27"/>
      <c r="TS5" s="27"/>
      <c r="TT5" s="27"/>
      <c r="TU5" s="27"/>
      <c r="TV5" s="27"/>
      <c r="TW5" s="27"/>
      <c r="TX5" s="27"/>
      <c r="TY5" s="27"/>
      <c r="TZ5" s="27"/>
      <c r="UA5" s="27"/>
      <c r="UB5" s="27"/>
      <c r="UC5" s="27"/>
      <c r="UD5" s="27"/>
      <c r="UE5" s="27"/>
      <c r="UF5" s="27"/>
      <c r="UG5" s="27"/>
      <c r="UH5" s="27"/>
      <c r="UI5" s="27"/>
      <c r="UJ5" s="27"/>
      <c r="UK5" s="27"/>
      <c r="UL5" s="27"/>
      <c r="UM5" s="27"/>
      <c r="UN5" s="27"/>
      <c r="UO5" s="27"/>
      <c r="UP5" s="27"/>
      <c r="UQ5" s="27"/>
      <c r="UR5" s="27"/>
      <c r="US5" s="27"/>
      <c r="UT5" s="27"/>
      <c r="UU5" s="27"/>
      <c r="UV5" s="27"/>
      <c r="UW5" s="27"/>
      <c r="UX5" s="27"/>
      <c r="UY5" s="27"/>
      <c r="UZ5" s="27"/>
      <c r="VA5" s="27"/>
      <c r="VB5" s="27"/>
      <c r="VC5" s="27"/>
      <c r="VD5" s="27"/>
      <c r="VE5" s="27"/>
      <c r="VF5" s="27"/>
      <c r="VG5" s="27"/>
      <c r="VH5" s="27"/>
      <c r="VI5" s="27"/>
      <c r="VJ5" s="27"/>
      <c r="VK5" s="27"/>
      <c r="VL5" s="27"/>
      <c r="VM5" s="27"/>
      <c r="VN5" s="27"/>
      <c r="VO5" s="27"/>
      <c r="VP5" s="27"/>
      <c r="VQ5" s="27"/>
      <c r="VR5" s="27"/>
      <c r="VS5" s="27"/>
      <c r="VT5" s="27"/>
      <c r="VU5" s="27"/>
      <c r="VV5" s="27"/>
      <c r="VW5" s="27"/>
      <c r="VX5" s="27"/>
      <c r="VY5" s="27"/>
      <c r="VZ5" s="27"/>
      <c r="WA5" s="27"/>
      <c r="WB5" s="27"/>
      <c r="WC5" s="27"/>
      <c r="WD5" s="27"/>
      <c r="WE5" s="27"/>
      <c r="WF5" s="27"/>
      <c r="WG5" s="27"/>
      <c r="WH5" s="27"/>
      <c r="WI5" s="27"/>
      <c r="WJ5" s="27"/>
      <c r="WK5" s="27"/>
      <c r="WL5" s="27"/>
      <c r="WM5" s="27"/>
      <c r="WN5" s="27"/>
      <c r="WO5" s="27"/>
      <c r="WP5" s="27"/>
      <c r="WQ5" s="27"/>
      <c r="WR5" s="27"/>
      <c r="WS5" s="27"/>
      <c r="WT5" s="27"/>
      <c r="WU5" s="27"/>
      <c r="WV5" s="27"/>
      <c r="WW5" s="27"/>
      <c r="WX5" s="27"/>
      <c r="WY5" s="27"/>
      <c r="WZ5" s="27"/>
      <c r="XA5" s="27"/>
      <c r="XB5" s="27"/>
      <c r="XC5" s="27"/>
      <c r="XD5" s="27"/>
      <c r="XE5" s="27"/>
      <c r="XF5" s="27"/>
      <c r="XG5" s="27"/>
      <c r="XH5" s="27"/>
      <c r="XI5" s="27"/>
      <c r="XJ5" s="27"/>
      <c r="XK5" s="27"/>
      <c r="XL5" s="27"/>
      <c r="XM5" s="27"/>
      <c r="XN5" s="27"/>
      <c r="XO5" s="27"/>
      <c r="XP5" s="27"/>
      <c r="XQ5" s="27"/>
      <c r="XR5" s="27"/>
      <c r="XS5" s="27"/>
      <c r="XT5" s="27"/>
      <c r="XU5" s="27"/>
      <c r="XV5" s="27"/>
      <c r="XW5" s="27"/>
      <c r="XX5" s="27"/>
      <c r="XY5" s="27"/>
      <c r="XZ5" s="27"/>
      <c r="YA5" s="27"/>
      <c r="YB5" s="27"/>
      <c r="YC5" s="27"/>
      <c r="YD5" s="27"/>
      <c r="YE5" s="27"/>
      <c r="YF5" s="27"/>
      <c r="YG5" s="27"/>
      <c r="YH5" s="27"/>
      <c r="YI5" s="27"/>
      <c r="YJ5" s="27"/>
      <c r="YK5" s="27"/>
      <c r="YL5" s="27"/>
      <c r="YM5" s="27"/>
      <c r="YN5" s="27"/>
      <c r="YO5" s="27"/>
      <c r="YP5" s="27"/>
      <c r="YQ5" s="27"/>
      <c r="YR5" s="27"/>
      <c r="YS5" s="27"/>
      <c r="YT5" s="27"/>
      <c r="YU5" s="27"/>
      <c r="YV5" s="27"/>
      <c r="YW5" s="27"/>
      <c r="YX5" s="27"/>
      <c r="YY5" s="27"/>
      <c r="YZ5" s="27"/>
      <c r="ZA5" s="27"/>
      <c r="ZB5" s="27"/>
      <c r="ZC5" s="27"/>
      <c r="ZD5" s="27"/>
      <c r="ZE5" s="27"/>
      <c r="ZF5" s="27"/>
      <c r="ZG5" s="27"/>
      <c r="ZH5" s="27"/>
      <c r="ZI5" s="27"/>
      <c r="ZJ5" s="27"/>
      <c r="ZK5" s="27"/>
      <c r="ZL5" s="27"/>
      <c r="ZM5" s="27"/>
      <c r="ZN5" s="27"/>
      <c r="ZO5" s="27"/>
      <c r="ZP5" s="27"/>
      <c r="ZQ5" s="27"/>
      <c r="ZR5" s="27"/>
      <c r="ZS5" s="27"/>
      <c r="ZT5" s="27"/>
      <c r="ZU5" s="27"/>
      <c r="ZV5" s="27"/>
      <c r="ZW5" s="27"/>
      <c r="ZX5" s="27"/>
      <c r="ZY5" s="27"/>
      <c r="ZZ5" s="27"/>
      <c r="AAA5" s="27"/>
      <c r="AAB5" s="27"/>
      <c r="AAC5" s="27"/>
      <c r="AAD5" s="27"/>
      <c r="AAE5" s="27"/>
      <c r="AAF5" s="27"/>
      <c r="AAG5" s="27"/>
      <c r="AAH5" s="27"/>
      <c r="AAI5" s="27"/>
      <c r="AAJ5" s="27"/>
      <c r="AAK5" s="27"/>
      <c r="AAL5" s="27"/>
      <c r="AAM5" s="27"/>
      <c r="AAN5" s="27"/>
      <c r="AAO5" s="27"/>
      <c r="AAP5" s="27"/>
      <c r="AAQ5" s="27"/>
      <c r="AAR5" s="27"/>
      <c r="AAS5" s="27"/>
      <c r="AAT5" s="27"/>
      <c r="AAU5" s="27"/>
      <c r="AAV5" s="27"/>
      <c r="AAW5" s="27"/>
      <c r="AAX5" s="27"/>
      <c r="AAY5" s="27"/>
      <c r="AAZ5" s="27"/>
      <c r="ABA5" s="27"/>
      <c r="ABB5" s="27"/>
      <c r="ABC5" s="27"/>
      <c r="ABD5" s="27"/>
      <c r="ABE5" s="27"/>
      <c r="ABF5" s="27"/>
      <c r="ABG5" s="27"/>
      <c r="ABH5" s="27"/>
      <c r="ABI5" s="27"/>
      <c r="ABJ5" s="27"/>
      <c r="ABK5" s="27"/>
      <c r="ABL5" s="27"/>
      <c r="ABM5" s="27"/>
      <c r="ABN5" s="27"/>
      <c r="ABO5" s="27"/>
      <c r="ABP5" s="27"/>
      <c r="ABQ5" s="27"/>
      <c r="ABR5" s="27"/>
      <c r="ABS5" s="27"/>
      <c r="ABT5" s="27"/>
      <c r="ABU5" s="27"/>
      <c r="ABV5" s="27"/>
      <c r="ABW5" s="27"/>
      <c r="ABX5" s="27"/>
      <c r="ABY5" s="27"/>
      <c r="ABZ5" s="27"/>
      <c r="ACA5" s="27"/>
      <c r="ACB5" s="27"/>
      <c r="ACC5" s="27"/>
      <c r="ACD5" s="27"/>
      <c r="ACE5" s="27"/>
      <c r="ACF5" s="27"/>
      <c r="ACG5" s="27"/>
      <c r="ACH5" s="27"/>
      <c r="ACI5" s="27"/>
      <c r="ACJ5" s="27"/>
      <c r="ACK5" s="27"/>
      <c r="ACL5" s="27"/>
      <c r="ACM5" s="27"/>
      <c r="ACN5" s="27"/>
      <c r="ACO5" s="27"/>
      <c r="ACP5" s="27"/>
      <c r="ACQ5" s="27"/>
      <c r="ACR5" s="27"/>
      <c r="ACS5" s="27"/>
      <c r="ACT5" s="27"/>
      <c r="ACU5" s="27"/>
      <c r="ACV5" s="27"/>
      <c r="ACW5" s="27"/>
      <c r="ACX5" s="27"/>
      <c r="ACY5" s="27"/>
      <c r="ACZ5" s="27"/>
      <c r="ADA5" s="27"/>
      <c r="ADB5" s="27"/>
      <c r="ADC5" s="27"/>
      <c r="ADD5" s="27"/>
      <c r="ADE5" s="27"/>
      <c r="ADF5" s="27"/>
      <c r="ADG5" s="27"/>
      <c r="ADH5" s="27"/>
      <c r="ADI5" s="27"/>
      <c r="ADJ5" s="27"/>
      <c r="ADK5" s="27"/>
      <c r="ADL5" s="27"/>
      <c r="ADM5" s="27"/>
      <c r="ADN5" s="27"/>
      <c r="ADO5" s="27"/>
      <c r="ADP5" s="27"/>
      <c r="ADQ5" s="27"/>
      <c r="ADR5" s="27"/>
      <c r="ADS5" s="27"/>
      <c r="ADT5" s="27"/>
      <c r="ADU5" s="27"/>
      <c r="ADV5" s="27"/>
      <c r="ADW5" s="27"/>
      <c r="ADX5" s="27"/>
      <c r="ADY5" s="27"/>
      <c r="ADZ5" s="27"/>
      <c r="AEA5" s="27"/>
      <c r="AEB5" s="27"/>
      <c r="AEC5" s="27"/>
      <c r="AED5" s="27"/>
      <c r="AEE5" s="27"/>
      <c r="AEF5" s="27"/>
      <c r="AEG5" s="27"/>
      <c r="AEH5" s="27"/>
      <c r="AEI5" s="27"/>
      <c r="AEJ5" s="27"/>
      <c r="AEK5" s="27"/>
      <c r="AEL5" s="27"/>
      <c r="AEM5" s="27"/>
      <c r="AEN5" s="27"/>
      <c r="AEO5" s="27"/>
      <c r="AEP5" s="27"/>
      <c r="AEQ5" s="27"/>
      <c r="AER5" s="27"/>
      <c r="AES5" s="27"/>
      <c r="AET5" s="27"/>
      <c r="AEU5" s="27"/>
      <c r="AEV5" s="27"/>
      <c r="AEW5" s="27"/>
      <c r="AEX5" s="27"/>
      <c r="AEY5" s="27"/>
      <c r="AEZ5" s="27"/>
      <c r="AFA5" s="27"/>
      <c r="AFB5" s="27"/>
      <c r="AFC5" s="27"/>
      <c r="AFD5" s="27"/>
      <c r="AFE5" s="27"/>
      <c r="AFF5" s="27"/>
      <c r="AFG5" s="27"/>
      <c r="AFH5" s="27"/>
      <c r="AFI5" s="27"/>
      <c r="AFJ5" s="27"/>
      <c r="AFK5" s="27"/>
      <c r="AFL5" s="27"/>
      <c r="AFM5" s="27"/>
      <c r="AFN5" s="27"/>
      <c r="AFO5" s="27"/>
      <c r="AFP5" s="27"/>
      <c r="AFQ5" s="27"/>
      <c r="AFR5" s="27"/>
      <c r="AFS5" s="27"/>
      <c r="AFT5" s="27"/>
      <c r="AFU5" s="27"/>
      <c r="AFV5" s="27"/>
    </row>
    <row r="6" spans="1:854" ht="14.1" customHeight="1" x14ac:dyDescent="0.2">
      <c r="A6" s="226" t="s">
        <v>254</v>
      </c>
      <c r="B6" s="93">
        <v>5000</v>
      </c>
      <c r="C6" s="93">
        <v>4835.0404920000001</v>
      </c>
      <c r="D6" s="93">
        <v>5189.7557699999998</v>
      </c>
      <c r="E6" s="93">
        <v>4492.1152970000003</v>
      </c>
    </row>
    <row r="7" spans="1:854" ht="14.1" customHeight="1" x14ac:dyDescent="0.2">
      <c r="A7" s="226" t="s">
        <v>255</v>
      </c>
      <c r="B7" s="93">
        <v>200</v>
      </c>
      <c r="C7" s="93">
        <v>194.45315500000001</v>
      </c>
      <c r="D7" s="93">
        <v>198.42831699999999</v>
      </c>
      <c r="E7" s="93">
        <v>246.76633100000001</v>
      </c>
    </row>
    <row r="8" spans="1:854" ht="14.1" customHeight="1" x14ac:dyDescent="0.2">
      <c r="A8" s="226" t="s">
        <v>256</v>
      </c>
      <c r="B8" s="93">
        <v>230</v>
      </c>
      <c r="C8" s="93">
        <v>310.221362</v>
      </c>
      <c r="D8" s="93">
        <v>226.17473200000001</v>
      </c>
      <c r="E8" s="93">
        <v>230.610444</v>
      </c>
    </row>
    <row r="9" spans="1:854" ht="14.1" customHeight="1" x14ac:dyDescent="0.2">
      <c r="A9" s="226" t="s">
        <v>257</v>
      </c>
      <c r="B9" s="93">
        <v>0</v>
      </c>
      <c r="C9" s="93">
        <v>-1.8220000000000001E-3</v>
      </c>
      <c r="D9" s="93">
        <v>1.703973</v>
      </c>
      <c r="E9" s="93">
        <v>5.2030000000000002E-3</v>
      </c>
    </row>
    <row r="10" spans="1:854" ht="14.1" customHeight="1" x14ac:dyDescent="0.2">
      <c r="A10" s="226" t="s">
        <v>258</v>
      </c>
      <c r="B10" s="93"/>
      <c r="C10" s="93">
        <v>0</v>
      </c>
      <c r="D10" s="93">
        <v>0</v>
      </c>
      <c r="E10" s="93">
        <v>0</v>
      </c>
    </row>
    <row r="11" spans="1:854" ht="14.1" customHeight="1" x14ac:dyDescent="0.2">
      <c r="A11" s="226" t="s">
        <v>259</v>
      </c>
      <c r="B11" s="93">
        <v>2800</v>
      </c>
      <c r="C11" s="93">
        <v>2509.9162529999999</v>
      </c>
      <c r="D11" s="93">
        <v>2767.4671090000002</v>
      </c>
      <c r="E11" s="93">
        <v>2916.9869629999998</v>
      </c>
    </row>
    <row r="12" spans="1:854" ht="14.1" customHeight="1" x14ac:dyDescent="0.2">
      <c r="A12" s="226" t="s">
        <v>260</v>
      </c>
      <c r="B12" s="93">
        <v>9000</v>
      </c>
      <c r="C12" s="93">
        <v>8099.6272779999999</v>
      </c>
      <c r="D12" s="93">
        <v>8100.8527160000003</v>
      </c>
      <c r="E12" s="93">
        <v>9282.5587039999991</v>
      </c>
    </row>
    <row r="13" spans="1:854" ht="15.6" customHeight="1" x14ac:dyDescent="0.35">
      <c r="A13" s="226" t="s">
        <v>261</v>
      </c>
      <c r="B13" s="94">
        <v>2500</v>
      </c>
      <c r="C13" s="94">
        <v>2427.6395499999999</v>
      </c>
      <c r="D13" s="94">
        <v>2408.239466</v>
      </c>
      <c r="E13" s="94">
        <v>2069.1379609999999</v>
      </c>
    </row>
    <row r="14" spans="1:854" ht="14.1" customHeight="1" x14ac:dyDescent="0.2">
      <c r="A14" s="226" t="s">
        <v>262</v>
      </c>
      <c r="B14" s="93">
        <v>14300</v>
      </c>
      <c r="C14" s="93">
        <v>13037.183080999999</v>
      </c>
      <c r="D14" s="93">
        <v>13276.559291000001</v>
      </c>
      <c r="E14" s="93">
        <v>14268.683627999999</v>
      </c>
    </row>
    <row r="15" spans="1:854" ht="14.1" customHeight="1" x14ac:dyDescent="0.2">
      <c r="A15" s="226" t="s">
        <v>263</v>
      </c>
      <c r="B15" s="93">
        <v>500</v>
      </c>
      <c r="C15" s="93">
        <v>856.08508200000006</v>
      </c>
      <c r="D15" s="93">
        <v>783.21012199999996</v>
      </c>
      <c r="E15" s="93">
        <v>1509.035022</v>
      </c>
    </row>
    <row r="16" spans="1:854" ht="14.1" customHeight="1" x14ac:dyDescent="0.2">
      <c r="A16" s="226" t="s">
        <v>264</v>
      </c>
      <c r="B16" s="93">
        <v>30</v>
      </c>
      <c r="C16" s="93">
        <v>30.373860000000001</v>
      </c>
      <c r="D16" s="93">
        <v>29.488617999999999</v>
      </c>
      <c r="E16" s="93">
        <v>24.351199000000001</v>
      </c>
    </row>
    <row r="17" spans="1:854" ht="14.1" customHeight="1" x14ac:dyDescent="0.2">
      <c r="A17" s="226" t="s">
        <v>265</v>
      </c>
      <c r="B17" s="93">
        <v>13000</v>
      </c>
      <c r="C17" s="93">
        <v>13072.966182</v>
      </c>
      <c r="D17" s="93">
        <v>12738.343977</v>
      </c>
      <c r="E17" s="93">
        <v>11540.395989000001</v>
      </c>
    </row>
    <row r="18" spans="1:854" ht="14.1" customHeight="1" x14ac:dyDescent="0.2">
      <c r="A18" s="226" t="s">
        <v>266</v>
      </c>
      <c r="B18" s="93">
        <v>0</v>
      </c>
      <c r="C18" s="93">
        <v>0</v>
      </c>
      <c r="D18" s="93">
        <v>0</v>
      </c>
      <c r="E18" s="93">
        <v>0</v>
      </c>
    </row>
    <row r="19" spans="1:854" ht="14.1" customHeight="1" x14ac:dyDescent="0.2">
      <c r="A19" s="226" t="s">
        <v>267</v>
      </c>
      <c r="B19" s="93">
        <v>150</v>
      </c>
      <c r="C19" s="93">
        <v>164.94359600000001</v>
      </c>
      <c r="D19" s="93">
        <v>149.62388999999999</v>
      </c>
      <c r="E19" s="93">
        <v>149.96120199999999</v>
      </c>
    </row>
    <row r="20" spans="1:854" ht="14.1" customHeight="1" x14ac:dyDescent="0.2">
      <c r="A20" s="226" t="s">
        <v>268</v>
      </c>
      <c r="B20" s="93">
        <v>184</v>
      </c>
      <c r="C20" s="93">
        <v>191.68700100000001</v>
      </c>
      <c r="D20" s="93">
        <v>184.43875199999999</v>
      </c>
      <c r="E20" s="93">
        <v>181.754738</v>
      </c>
    </row>
    <row r="21" spans="1:854" ht="14.1" customHeight="1" x14ac:dyDescent="0.2">
      <c r="A21" s="226" t="s">
        <v>269</v>
      </c>
      <c r="B21" s="93">
        <v>3000</v>
      </c>
      <c r="C21" s="93">
        <v>3197.1160319999999</v>
      </c>
      <c r="D21" s="93">
        <v>2804.9925539999999</v>
      </c>
      <c r="E21" s="93">
        <v>2983.7570740000001</v>
      </c>
    </row>
    <row r="22" spans="1:854" ht="14.1" customHeight="1" x14ac:dyDescent="0.2">
      <c r="A22" s="226" t="s">
        <v>270</v>
      </c>
      <c r="B22" s="93">
        <v>40</v>
      </c>
      <c r="C22" s="93">
        <v>42.806916999999999</v>
      </c>
      <c r="D22" s="93">
        <v>32.811759000000002</v>
      </c>
      <c r="E22" s="93">
        <v>26.651662000000002</v>
      </c>
    </row>
    <row r="23" spans="1:854" s="29" customFormat="1" ht="14.45" customHeight="1" thickBot="1" x14ac:dyDescent="0.25">
      <c r="A23" s="226" t="s">
        <v>271</v>
      </c>
      <c r="B23" s="95">
        <v>170</v>
      </c>
      <c r="C23" s="95">
        <v>196.540932</v>
      </c>
      <c r="D23" s="95">
        <v>168.05359100000001</v>
      </c>
      <c r="E23" s="95">
        <v>163.725978</v>
      </c>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27"/>
      <c r="FG23" s="27"/>
      <c r="FH23" s="27"/>
      <c r="FI23" s="27"/>
      <c r="FJ23" s="27"/>
      <c r="FK23" s="27"/>
      <c r="FL23" s="27"/>
      <c r="FM23" s="27"/>
      <c r="FN23" s="27"/>
      <c r="FO23" s="27"/>
      <c r="FP23" s="27"/>
      <c r="FQ23" s="27"/>
      <c r="FR23" s="27"/>
      <c r="FS23" s="27"/>
      <c r="FT23" s="27"/>
      <c r="FU23" s="27"/>
      <c r="FV23" s="27"/>
      <c r="FW23" s="27"/>
      <c r="FX23" s="27"/>
      <c r="FY23" s="27"/>
      <c r="FZ23" s="27"/>
      <c r="GA23" s="27"/>
      <c r="GB23" s="27"/>
      <c r="GC23" s="27"/>
      <c r="GD23" s="27"/>
      <c r="GE23" s="27"/>
      <c r="GF23" s="27"/>
      <c r="GG23" s="27"/>
      <c r="GH23" s="27"/>
      <c r="GI23" s="27"/>
      <c r="GJ23" s="27"/>
      <c r="GK23" s="27"/>
      <c r="GL23" s="27"/>
      <c r="GM23" s="27"/>
      <c r="GN23" s="27"/>
      <c r="GO23" s="27"/>
      <c r="GP23" s="27"/>
      <c r="GQ23" s="27"/>
      <c r="GR23" s="27"/>
      <c r="GS23" s="27"/>
      <c r="GT23" s="27"/>
      <c r="GU23" s="27"/>
      <c r="GV23" s="27"/>
      <c r="GW23" s="27"/>
      <c r="GX23" s="27"/>
      <c r="GY23" s="27"/>
      <c r="GZ23" s="27"/>
      <c r="HA23" s="27"/>
      <c r="HB23" s="27"/>
      <c r="HC23" s="27"/>
      <c r="HD23" s="27"/>
      <c r="HE23" s="27"/>
      <c r="HF23" s="27"/>
      <c r="HG23" s="27"/>
      <c r="HH23" s="27"/>
      <c r="HI23" s="27"/>
      <c r="HJ23" s="27"/>
      <c r="HK23" s="27"/>
      <c r="HL23" s="27"/>
      <c r="HM23" s="27"/>
      <c r="HN23" s="27"/>
      <c r="HO23" s="27"/>
      <c r="HP23" s="27"/>
      <c r="HQ23" s="27"/>
      <c r="HR23" s="27"/>
      <c r="HS23" s="27"/>
      <c r="HT23" s="27"/>
      <c r="HU23" s="27"/>
      <c r="HV23" s="27"/>
      <c r="HW23" s="27"/>
      <c r="HX23" s="27"/>
      <c r="HY23" s="27"/>
      <c r="HZ23" s="27"/>
      <c r="IA23" s="27"/>
      <c r="IB23" s="27"/>
      <c r="IC23" s="27"/>
      <c r="ID23" s="27"/>
      <c r="IE23" s="27"/>
      <c r="IF23" s="27"/>
      <c r="IG23" s="27"/>
      <c r="IH23" s="27"/>
      <c r="II23" s="27"/>
      <c r="IJ23" s="27"/>
      <c r="IK23" s="27"/>
      <c r="IL23" s="27"/>
      <c r="IM23" s="27"/>
      <c r="IN23" s="27"/>
      <c r="IO23" s="27"/>
      <c r="IP23" s="27"/>
      <c r="IQ23" s="27"/>
      <c r="IR23" s="27"/>
      <c r="IS23" s="27"/>
      <c r="IT23" s="27"/>
      <c r="IU23" s="27"/>
      <c r="IV23" s="27"/>
      <c r="IW23" s="27"/>
      <c r="IX23" s="27"/>
      <c r="IY23" s="27"/>
      <c r="IZ23" s="27"/>
      <c r="JA23" s="27"/>
      <c r="JB23" s="27"/>
      <c r="JC23" s="27"/>
      <c r="JD23" s="27"/>
      <c r="JE23" s="27"/>
      <c r="JF23" s="27"/>
      <c r="JG23" s="27"/>
      <c r="JH23" s="27"/>
      <c r="JI23" s="27"/>
      <c r="JJ23" s="27"/>
      <c r="JK23" s="27"/>
      <c r="JL23" s="27"/>
      <c r="JM23" s="27"/>
      <c r="JN23" s="27"/>
      <c r="JO23" s="27"/>
      <c r="JP23" s="27"/>
      <c r="JQ23" s="27"/>
      <c r="JR23" s="27"/>
      <c r="JS23" s="27"/>
      <c r="JT23" s="27"/>
      <c r="JU23" s="27"/>
      <c r="JV23" s="27"/>
      <c r="JW23" s="27"/>
      <c r="JX23" s="27"/>
      <c r="JY23" s="27"/>
      <c r="JZ23" s="27"/>
      <c r="KA23" s="27"/>
      <c r="KB23" s="27"/>
      <c r="KC23" s="27"/>
      <c r="KD23" s="27"/>
      <c r="KE23" s="27"/>
      <c r="KF23" s="27"/>
      <c r="KG23" s="27"/>
      <c r="KH23" s="27"/>
      <c r="KI23" s="27"/>
      <c r="KJ23" s="27"/>
      <c r="KK23" s="27"/>
      <c r="KL23" s="27"/>
      <c r="KM23" s="27"/>
      <c r="KN23" s="27"/>
      <c r="KO23" s="27"/>
      <c r="KP23" s="27"/>
      <c r="KQ23" s="27"/>
      <c r="KR23" s="27"/>
      <c r="KS23" s="27"/>
      <c r="KT23" s="27"/>
      <c r="KU23" s="27"/>
      <c r="KV23" s="27"/>
      <c r="KW23" s="27"/>
      <c r="KX23" s="27"/>
      <c r="KY23" s="27"/>
      <c r="KZ23" s="27"/>
      <c r="LA23" s="27"/>
      <c r="LB23" s="27"/>
      <c r="LC23" s="27"/>
      <c r="LD23" s="27"/>
      <c r="LE23" s="27"/>
      <c r="LF23" s="27"/>
      <c r="LG23" s="27"/>
      <c r="LH23" s="27"/>
      <c r="LI23" s="27"/>
      <c r="LJ23" s="27"/>
      <c r="LK23" s="27"/>
      <c r="LL23" s="27"/>
      <c r="LM23" s="27"/>
      <c r="LN23" s="27"/>
      <c r="LO23" s="27"/>
      <c r="LP23" s="27"/>
      <c r="LQ23" s="27"/>
      <c r="LR23" s="27"/>
      <c r="LS23" s="27"/>
      <c r="LT23" s="27"/>
      <c r="LU23" s="27"/>
      <c r="LV23" s="27"/>
      <c r="LW23" s="27"/>
      <c r="LX23" s="27"/>
      <c r="LY23" s="27"/>
      <c r="LZ23" s="27"/>
      <c r="MA23" s="27"/>
      <c r="MB23" s="27"/>
      <c r="MC23" s="27"/>
      <c r="MD23" s="27"/>
      <c r="ME23" s="27"/>
      <c r="MF23" s="27"/>
      <c r="MG23" s="27"/>
      <c r="MH23" s="27"/>
      <c r="MI23" s="27"/>
      <c r="MJ23" s="27"/>
      <c r="MK23" s="27"/>
      <c r="ML23" s="27"/>
      <c r="MM23" s="27"/>
      <c r="MN23" s="27"/>
      <c r="MO23" s="27"/>
      <c r="MP23" s="27"/>
      <c r="MQ23" s="27"/>
      <c r="MR23" s="27"/>
      <c r="MS23" s="27"/>
      <c r="MT23" s="27"/>
      <c r="MU23" s="27"/>
      <c r="MV23" s="27"/>
      <c r="MW23" s="27"/>
      <c r="MX23" s="27"/>
      <c r="MY23" s="27"/>
      <c r="MZ23" s="27"/>
      <c r="NA23" s="27"/>
      <c r="NB23" s="27"/>
      <c r="NC23" s="27"/>
      <c r="ND23" s="27"/>
      <c r="NE23" s="27"/>
      <c r="NF23" s="27"/>
      <c r="NG23" s="27"/>
      <c r="NH23" s="27"/>
      <c r="NI23" s="27"/>
      <c r="NJ23" s="27"/>
      <c r="NK23" s="27"/>
      <c r="NL23" s="27"/>
      <c r="NM23" s="27"/>
      <c r="NN23" s="27"/>
      <c r="NO23" s="27"/>
      <c r="NP23" s="27"/>
      <c r="NQ23" s="27"/>
      <c r="NR23" s="27"/>
      <c r="NS23" s="27"/>
      <c r="NT23" s="27"/>
      <c r="NU23" s="27"/>
      <c r="NV23" s="27"/>
      <c r="NW23" s="27"/>
      <c r="NX23" s="27"/>
      <c r="NY23" s="27"/>
      <c r="NZ23" s="27"/>
      <c r="OA23" s="27"/>
      <c r="OB23" s="27"/>
      <c r="OC23" s="27"/>
      <c r="OD23" s="27"/>
      <c r="OE23" s="27"/>
      <c r="OF23" s="27"/>
      <c r="OG23" s="27"/>
      <c r="OH23" s="27"/>
      <c r="OI23" s="27"/>
      <c r="OJ23" s="27"/>
      <c r="OK23" s="27"/>
      <c r="OL23" s="27"/>
      <c r="OM23" s="27"/>
      <c r="ON23" s="27"/>
      <c r="OO23" s="27"/>
      <c r="OP23" s="27"/>
      <c r="OQ23" s="27"/>
      <c r="OR23" s="27"/>
      <c r="OS23" s="27"/>
      <c r="OT23" s="27"/>
      <c r="OU23" s="27"/>
      <c r="OV23" s="27"/>
      <c r="OW23" s="27"/>
      <c r="OX23" s="27"/>
      <c r="OY23" s="27"/>
      <c r="OZ23" s="27"/>
      <c r="PA23" s="27"/>
      <c r="PB23" s="27"/>
      <c r="PC23" s="27"/>
      <c r="PD23" s="27"/>
      <c r="PE23" s="27"/>
      <c r="PF23" s="27"/>
      <c r="PG23" s="27"/>
      <c r="PH23" s="27"/>
      <c r="PI23" s="27"/>
      <c r="PJ23" s="27"/>
      <c r="PK23" s="27"/>
      <c r="PL23" s="27"/>
      <c r="PM23" s="27"/>
      <c r="PN23" s="27"/>
      <c r="PO23" s="27"/>
      <c r="PP23" s="27"/>
      <c r="PQ23" s="27"/>
      <c r="PR23" s="27"/>
      <c r="PS23" s="27"/>
      <c r="PT23" s="27"/>
      <c r="PU23" s="27"/>
      <c r="PV23" s="27"/>
      <c r="PW23" s="27"/>
      <c r="PX23" s="27"/>
      <c r="PY23" s="27"/>
      <c r="PZ23" s="27"/>
      <c r="QA23" s="27"/>
      <c r="QB23" s="27"/>
      <c r="QC23" s="27"/>
      <c r="QD23" s="27"/>
      <c r="QE23" s="27"/>
      <c r="QF23" s="27"/>
      <c r="QG23" s="27"/>
      <c r="QH23" s="27"/>
      <c r="QI23" s="27"/>
      <c r="QJ23" s="27"/>
      <c r="QK23" s="27"/>
      <c r="QL23" s="27"/>
      <c r="QM23" s="27"/>
      <c r="QN23" s="27"/>
      <c r="QO23" s="27"/>
      <c r="QP23" s="27"/>
      <c r="QQ23" s="27"/>
      <c r="QR23" s="27"/>
      <c r="QS23" s="27"/>
      <c r="QT23" s="27"/>
      <c r="QU23" s="27"/>
      <c r="QV23" s="27"/>
      <c r="QW23" s="27"/>
      <c r="QX23" s="27"/>
      <c r="QY23" s="27"/>
      <c r="QZ23" s="27"/>
      <c r="RA23" s="27"/>
      <c r="RB23" s="27"/>
      <c r="RC23" s="27"/>
      <c r="RD23" s="27"/>
      <c r="RE23" s="27"/>
      <c r="RF23" s="27"/>
      <c r="RG23" s="27"/>
      <c r="RH23" s="27"/>
      <c r="RI23" s="27"/>
      <c r="RJ23" s="27"/>
      <c r="RK23" s="27"/>
      <c r="RL23" s="27"/>
      <c r="RM23" s="27"/>
      <c r="RN23" s="27"/>
      <c r="RO23" s="27"/>
      <c r="RP23" s="27"/>
      <c r="RQ23" s="27"/>
      <c r="RR23" s="27"/>
      <c r="RS23" s="27"/>
      <c r="RT23" s="27"/>
      <c r="RU23" s="27"/>
      <c r="RV23" s="27"/>
      <c r="RW23" s="27"/>
      <c r="RX23" s="27"/>
      <c r="RY23" s="27"/>
      <c r="RZ23" s="27"/>
      <c r="SA23" s="27"/>
      <c r="SB23" s="27"/>
      <c r="SC23" s="27"/>
      <c r="SD23" s="27"/>
      <c r="SE23" s="27"/>
      <c r="SF23" s="27"/>
      <c r="SG23" s="27"/>
      <c r="SH23" s="27"/>
      <c r="SI23" s="27"/>
      <c r="SJ23" s="27"/>
      <c r="SK23" s="27"/>
      <c r="SL23" s="27"/>
      <c r="SM23" s="27"/>
      <c r="SN23" s="27"/>
      <c r="SO23" s="27"/>
      <c r="SP23" s="27"/>
      <c r="SQ23" s="27"/>
      <c r="SR23" s="27"/>
      <c r="SS23" s="27"/>
      <c r="ST23" s="27"/>
      <c r="SU23" s="27"/>
      <c r="SV23" s="27"/>
      <c r="SW23" s="27"/>
      <c r="SX23" s="27"/>
      <c r="SY23" s="27"/>
      <c r="SZ23" s="27"/>
      <c r="TA23" s="27"/>
      <c r="TB23" s="27"/>
      <c r="TC23" s="27"/>
      <c r="TD23" s="27"/>
      <c r="TE23" s="27"/>
      <c r="TF23" s="27"/>
      <c r="TG23" s="27"/>
      <c r="TH23" s="27"/>
      <c r="TI23" s="27"/>
      <c r="TJ23" s="27"/>
      <c r="TK23" s="27"/>
      <c r="TL23" s="27"/>
      <c r="TM23" s="27"/>
      <c r="TN23" s="27"/>
      <c r="TO23" s="27"/>
      <c r="TP23" s="27"/>
      <c r="TQ23" s="27"/>
      <c r="TR23" s="27"/>
      <c r="TS23" s="27"/>
      <c r="TT23" s="27"/>
      <c r="TU23" s="27"/>
      <c r="TV23" s="27"/>
      <c r="TW23" s="27"/>
      <c r="TX23" s="27"/>
      <c r="TY23" s="27"/>
      <c r="TZ23" s="27"/>
      <c r="UA23" s="27"/>
      <c r="UB23" s="27"/>
      <c r="UC23" s="27"/>
      <c r="UD23" s="27"/>
      <c r="UE23" s="27"/>
      <c r="UF23" s="27"/>
      <c r="UG23" s="27"/>
      <c r="UH23" s="27"/>
      <c r="UI23" s="27"/>
      <c r="UJ23" s="27"/>
      <c r="UK23" s="27"/>
      <c r="UL23" s="27"/>
      <c r="UM23" s="27"/>
      <c r="UN23" s="27"/>
      <c r="UO23" s="27"/>
      <c r="UP23" s="27"/>
      <c r="UQ23" s="27"/>
      <c r="UR23" s="27"/>
      <c r="US23" s="27"/>
      <c r="UT23" s="27"/>
      <c r="UU23" s="27"/>
      <c r="UV23" s="27"/>
      <c r="UW23" s="27"/>
      <c r="UX23" s="27"/>
      <c r="UY23" s="27"/>
      <c r="UZ23" s="27"/>
      <c r="VA23" s="27"/>
      <c r="VB23" s="27"/>
      <c r="VC23" s="27"/>
      <c r="VD23" s="27"/>
      <c r="VE23" s="27"/>
      <c r="VF23" s="27"/>
      <c r="VG23" s="27"/>
      <c r="VH23" s="27"/>
      <c r="VI23" s="27"/>
      <c r="VJ23" s="27"/>
      <c r="VK23" s="27"/>
      <c r="VL23" s="27"/>
      <c r="VM23" s="27"/>
      <c r="VN23" s="27"/>
      <c r="VO23" s="27"/>
      <c r="VP23" s="27"/>
      <c r="VQ23" s="27"/>
      <c r="VR23" s="27"/>
      <c r="VS23" s="27"/>
      <c r="VT23" s="27"/>
      <c r="VU23" s="27"/>
      <c r="VV23" s="27"/>
      <c r="VW23" s="27"/>
      <c r="VX23" s="27"/>
      <c r="VY23" s="27"/>
      <c r="VZ23" s="27"/>
      <c r="WA23" s="27"/>
      <c r="WB23" s="27"/>
      <c r="WC23" s="27"/>
      <c r="WD23" s="27"/>
      <c r="WE23" s="27"/>
      <c r="WF23" s="27"/>
      <c r="WG23" s="27"/>
      <c r="WH23" s="27"/>
      <c r="WI23" s="27"/>
      <c r="WJ23" s="27"/>
      <c r="WK23" s="27"/>
      <c r="WL23" s="27"/>
      <c r="WM23" s="27"/>
      <c r="WN23" s="27"/>
      <c r="WO23" s="27"/>
      <c r="WP23" s="27"/>
      <c r="WQ23" s="27"/>
      <c r="WR23" s="27"/>
      <c r="WS23" s="27"/>
      <c r="WT23" s="27"/>
      <c r="WU23" s="27"/>
      <c r="WV23" s="27"/>
      <c r="WW23" s="27"/>
      <c r="WX23" s="27"/>
      <c r="WY23" s="27"/>
      <c r="WZ23" s="27"/>
      <c r="XA23" s="27"/>
      <c r="XB23" s="27"/>
      <c r="XC23" s="27"/>
      <c r="XD23" s="27"/>
      <c r="XE23" s="27"/>
      <c r="XF23" s="27"/>
      <c r="XG23" s="27"/>
      <c r="XH23" s="27"/>
      <c r="XI23" s="27"/>
      <c r="XJ23" s="27"/>
      <c r="XK23" s="27"/>
      <c r="XL23" s="27"/>
      <c r="XM23" s="27"/>
      <c r="XN23" s="27"/>
      <c r="XO23" s="27"/>
      <c r="XP23" s="27"/>
      <c r="XQ23" s="27"/>
      <c r="XR23" s="27"/>
      <c r="XS23" s="27"/>
      <c r="XT23" s="27"/>
      <c r="XU23" s="27"/>
      <c r="XV23" s="27"/>
      <c r="XW23" s="27"/>
      <c r="XX23" s="27"/>
      <c r="XY23" s="27"/>
      <c r="XZ23" s="27"/>
      <c r="YA23" s="27"/>
      <c r="YB23" s="27"/>
      <c r="YC23" s="27"/>
      <c r="YD23" s="27"/>
      <c r="YE23" s="27"/>
      <c r="YF23" s="27"/>
      <c r="YG23" s="27"/>
      <c r="YH23" s="27"/>
      <c r="YI23" s="27"/>
      <c r="YJ23" s="27"/>
      <c r="YK23" s="27"/>
      <c r="YL23" s="27"/>
      <c r="YM23" s="27"/>
      <c r="YN23" s="27"/>
      <c r="YO23" s="27"/>
      <c r="YP23" s="27"/>
      <c r="YQ23" s="27"/>
      <c r="YR23" s="27"/>
      <c r="YS23" s="27"/>
      <c r="YT23" s="27"/>
      <c r="YU23" s="27"/>
      <c r="YV23" s="27"/>
      <c r="YW23" s="27"/>
      <c r="YX23" s="27"/>
      <c r="YY23" s="27"/>
      <c r="YZ23" s="27"/>
      <c r="ZA23" s="27"/>
      <c r="ZB23" s="27"/>
      <c r="ZC23" s="27"/>
      <c r="ZD23" s="27"/>
      <c r="ZE23" s="27"/>
      <c r="ZF23" s="27"/>
      <c r="ZG23" s="27"/>
      <c r="ZH23" s="27"/>
      <c r="ZI23" s="27"/>
      <c r="ZJ23" s="27"/>
      <c r="ZK23" s="27"/>
      <c r="ZL23" s="27"/>
      <c r="ZM23" s="27"/>
      <c r="ZN23" s="27"/>
      <c r="ZO23" s="27"/>
      <c r="ZP23" s="27"/>
      <c r="ZQ23" s="27"/>
      <c r="ZR23" s="27"/>
      <c r="ZS23" s="27"/>
      <c r="ZT23" s="27"/>
      <c r="ZU23" s="27"/>
      <c r="ZV23" s="27"/>
      <c r="ZW23" s="27"/>
      <c r="ZX23" s="27"/>
      <c r="ZY23" s="27"/>
      <c r="ZZ23" s="27"/>
      <c r="AAA23" s="27"/>
      <c r="AAB23" s="27"/>
      <c r="AAC23" s="27"/>
      <c r="AAD23" s="27"/>
      <c r="AAE23" s="27"/>
      <c r="AAF23" s="27"/>
      <c r="AAG23" s="27"/>
      <c r="AAH23" s="27"/>
      <c r="AAI23" s="27"/>
      <c r="AAJ23" s="27"/>
      <c r="AAK23" s="27"/>
      <c r="AAL23" s="27"/>
      <c r="AAM23" s="27"/>
      <c r="AAN23" s="27"/>
      <c r="AAO23" s="27"/>
      <c r="AAP23" s="27"/>
      <c r="AAQ23" s="27"/>
      <c r="AAR23" s="27"/>
      <c r="AAS23" s="27"/>
      <c r="AAT23" s="27"/>
      <c r="AAU23" s="27"/>
      <c r="AAV23" s="27"/>
      <c r="AAW23" s="27"/>
      <c r="AAX23" s="27"/>
      <c r="AAY23" s="27"/>
      <c r="AAZ23" s="27"/>
      <c r="ABA23" s="27"/>
      <c r="ABB23" s="27"/>
      <c r="ABC23" s="27"/>
      <c r="ABD23" s="27"/>
      <c r="ABE23" s="27"/>
      <c r="ABF23" s="27"/>
      <c r="ABG23" s="27"/>
      <c r="ABH23" s="27"/>
      <c r="ABI23" s="27"/>
      <c r="ABJ23" s="27"/>
      <c r="ABK23" s="27"/>
      <c r="ABL23" s="27"/>
      <c r="ABM23" s="27"/>
      <c r="ABN23" s="27"/>
      <c r="ABO23" s="27"/>
      <c r="ABP23" s="27"/>
      <c r="ABQ23" s="27"/>
      <c r="ABR23" s="27"/>
      <c r="ABS23" s="27"/>
      <c r="ABT23" s="27"/>
      <c r="ABU23" s="27"/>
      <c r="ABV23" s="27"/>
      <c r="ABW23" s="27"/>
      <c r="ABX23" s="27"/>
      <c r="ABY23" s="27"/>
      <c r="ABZ23" s="27"/>
      <c r="ACA23" s="27"/>
      <c r="ACB23" s="27"/>
      <c r="ACC23" s="27"/>
      <c r="ACD23" s="27"/>
      <c r="ACE23" s="27"/>
      <c r="ACF23" s="27"/>
      <c r="ACG23" s="27"/>
      <c r="ACH23" s="27"/>
      <c r="ACI23" s="27"/>
      <c r="ACJ23" s="27"/>
      <c r="ACK23" s="27"/>
      <c r="ACL23" s="27"/>
      <c r="ACM23" s="27"/>
      <c r="ACN23" s="27"/>
      <c r="ACO23" s="27"/>
      <c r="ACP23" s="27"/>
      <c r="ACQ23" s="27"/>
      <c r="ACR23" s="27"/>
      <c r="ACS23" s="27"/>
      <c r="ACT23" s="27"/>
      <c r="ACU23" s="27"/>
      <c r="ACV23" s="27"/>
      <c r="ACW23" s="27"/>
      <c r="ACX23" s="27"/>
      <c r="ACY23" s="27"/>
      <c r="ACZ23" s="27"/>
      <c r="ADA23" s="27"/>
      <c r="ADB23" s="27"/>
      <c r="ADC23" s="27"/>
      <c r="ADD23" s="27"/>
      <c r="ADE23" s="27"/>
      <c r="ADF23" s="27"/>
      <c r="ADG23" s="27"/>
      <c r="ADH23" s="27"/>
      <c r="ADI23" s="27"/>
      <c r="ADJ23" s="27"/>
      <c r="ADK23" s="27"/>
      <c r="ADL23" s="27"/>
      <c r="ADM23" s="27"/>
      <c r="ADN23" s="27"/>
      <c r="ADO23" s="27"/>
      <c r="ADP23" s="27"/>
      <c r="ADQ23" s="27"/>
      <c r="ADR23" s="27"/>
      <c r="ADS23" s="27"/>
      <c r="ADT23" s="27"/>
      <c r="ADU23" s="27"/>
      <c r="ADV23" s="27"/>
      <c r="ADW23" s="27"/>
      <c r="ADX23" s="27"/>
      <c r="ADY23" s="27"/>
      <c r="ADZ23" s="27"/>
      <c r="AEA23" s="27"/>
      <c r="AEB23" s="27"/>
      <c r="AEC23" s="27"/>
      <c r="AED23" s="27"/>
      <c r="AEE23" s="27"/>
      <c r="AEF23" s="27"/>
      <c r="AEG23" s="27"/>
      <c r="AEH23" s="27"/>
      <c r="AEI23" s="27"/>
      <c r="AEJ23" s="27"/>
      <c r="AEK23" s="27"/>
      <c r="AEL23" s="27"/>
      <c r="AEM23" s="27"/>
      <c r="AEN23" s="27"/>
      <c r="AEO23" s="27"/>
      <c r="AEP23" s="27"/>
      <c r="AEQ23" s="27"/>
      <c r="AER23" s="27"/>
      <c r="AES23" s="27"/>
      <c r="AET23" s="27"/>
      <c r="AEU23" s="27"/>
      <c r="AEV23" s="27"/>
      <c r="AEW23" s="27"/>
      <c r="AEX23" s="27"/>
      <c r="AEY23" s="27"/>
      <c r="AEZ23" s="27"/>
      <c r="AFA23" s="27"/>
      <c r="AFB23" s="27"/>
      <c r="AFC23" s="27"/>
      <c r="AFD23" s="27"/>
      <c r="AFE23" s="27"/>
      <c r="AFF23" s="27"/>
      <c r="AFG23" s="27"/>
      <c r="AFH23" s="27"/>
      <c r="AFI23" s="27"/>
      <c r="AFJ23" s="27"/>
      <c r="AFK23" s="27"/>
      <c r="AFL23" s="27"/>
      <c r="AFM23" s="27"/>
      <c r="AFN23" s="27"/>
      <c r="AFO23" s="27"/>
      <c r="AFP23" s="27"/>
      <c r="AFQ23" s="27"/>
      <c r="AFR23" s="27"/>
      <c r="AFS23" s="27"/>
      <c r="AFT23" s="27"/>
      <c r="AFU23" s="27"/>
      <c r="AFV23" s="27"/>
    </row>
    <row r="24" spans="1:854" s="29" customFormat="1" ht="14.45" customHeight="1" thickBot="1" x14ac:dyDescent="0.25">
      <c r="A24" s="227" t="s">
        <v>272</v>
      </c>
      <c r="B24" s="96">
        <v>36804</v>
      </c>
      <c r="C24" s="96">
        <v>36129.415869999997</v>
      </c>
      <c r="D24" s="96">
        <v>35783.585345999993</v>
      </c>
      <c r="E24" s="96">
        <v>35817.813766999992</v>
      </c>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c r="EI24" s="27"/>
      <c r="EJ24" s="27"/>
      <c r="EK24" s="27"/>
      <c r="EL24" s="27"/>
      <c r="EM24" s="27"/>
      <c r="EN24" s="27"/>
      <c r="EO24" s="27"/>
      <c r="EP24" s="27"/>
      <c r="EQ24" s="27"/>
      <c r="ER24" s="27"/>
      <c r="ES24" s="27"/>
      <c r="ET24" s="27"/>
      <c r="EU24" s="27"/>
      <c r="EV24" s="27"/>
      <c r="EW24" s="27"/>
      <c r="EX24" s="27"/>
      <c r="EY24" s="27"/>
      <c r="EZ24" s="27"/>
      <c r="FA24" s="27"/>
      <c r="FB24" s="27"/>
      <c r="FC24" s="27"/>
      <c r="FD24" s="27"/>
      <c r="FE24" s="27"/>
      <c r="FF24" s="27"/>
      <c r="FG24" s="27"/>
      <c r="FH24" s="27"/>
      <c r="FI24" s="27"/>
      <c r="FJ24" s="27"/>
      <c r="FK24" s="27"/>
      <c r="FL24" s="27"/>
      <c r="FM24" s="27"/>
      <c r="FN24" s="27"/>
      <c r="FO24" s="27"/>
      <c r="FP24" s="27"/>
      <c r="FQ24" s="27"/>
      <c r="FR24" s="27"/>
      <c r="FS24" s="27"/>
      <c r="FT24" s="27"/>
      <c r="FU24" s="27"/>
      <c r="FV24" s="27"/>
      <c r="FW24" s="27"/>
      <c r="FX24" s="27"/>
      <c r="FY24" s="27"/>
      <c r="FZ24" s="27"/>
      <c r="GA24" s="27"/>
      <c r="GB24" s="27"/>
      <c r="GC24" s="27"/>
      <c r="GD24" s="27"/>
      <c r="GE24" s="27"/>
      <c r="GF24" s="27"/>
      <c r="GG24" s="27"/>
      <c r="GH24" s="27"/>
      <c r="GI24" s="27"/>
      <c r="GJ24" s="27"/>
      <c r="GK24" s="27"/>
      <c r="GL24" s="27"/>
      <c r="GM24" s="27"/>
      <c r="GN24" s="27"/>
      <c r="GO24" s="27"/>
      <c r="GP24" s="27"/>
      <c r="GQ24" s="27"/>
      <c r="GR24" s="27"/>
      <c r="GS24" s="27"/>
      <c r="GT24" s="27"/>
      <c r="GU24" s="27"/>
      <c r="GV24" s="27"/>
      <c r="GW24" s="27"/>
      <c r="GX24" s="27"/>
      <c r="GY24" s="27"/>
      <c r="GZ24" s="27"/>
      <c r="HA24" s="27"/>
      <c r="HB24" s="27"/>
      <c r="HC24" s="27"/>
      <c r="HD24" s="27"/>
      <c r="HE24" s="27"/>
      <c r="HF24" s="27"/>
      <c r="HG24" s="27"/>
      <c r="HH24" s="27"/>
      <c r="HI24" s="27"/>
      <c r="HJ24" s="27"/>
      <c r="HK24" s="27"/>
      <c r="HL24" s="27"/>
      <c r="HM24" s="27"/>
      <c r="HN24" s="27"/>
      <c r="HO24" s="27"/>
      <c r="HP24" s="27"/>
      <c r="HQ24" s="27"/>
      <c r="HR24" s="27"/>
      <c r="HS24" s="27"/>
      <c r="HT24" s="27"/>
      <c r="HU24" s="27"/>
      <c r="HV24" s="27"/>
      <c r="HW24" s="27"/>
      <c r="HX24" s="27"/>
      <c r="HY24" s="27"/>
      <c r="HZ24" s="27"/>
      <c r="IA24" s="27"/>
      <c r="IB24" s="27"/>
      <c r="IC24" s="27"/>
      <c r="ID24" s="27"/>
      <c r="IE24" s="27"/>
      <c r="IF24" s="27"/>
      <c r="IG24" s="27"/>
      <c r="IH24" s="27"/>
      <c r="II24" s="27"/>
      <c r="IJ24" s="27"/>
      <c r="IK24" s="27"/>
      <c r="IL24" s="27"/>
      <c r="IM24" s="27"/>
      <c r="IN24" s="27"/>
      <c r="IO24" s="27"/>
      <c r="IP24" s="27"/>
      <c r="IQ24" s="27"/>
      <c r="IR24" s="27"/>
      <c r="IS24" s="27"/>
      <c r="IT24" s="27"/>
      <c r="IU24" s="27"/>
      <c r="IV24" s="27"/>
      <c r="IW24" s="27"/>
      <c r="IX24" s="27"/>
      <c r="IY24" s="27"/>
      <c r="IZ24" s="27"/>
      <c r="JA24" s="27"/>
      <c r="JB24" s="27"/>
      <c r="JC24" s="27"/>
      <c r="JD24" s="27"/>
      <c r="JE24" s="27"/>
      <c r="JF24" s="27"/>
      <c r="JG24" s="27"/>
      <c r="JH24" s="27"/>
      <c r="JI24" s="27"/>
      <c r="JJ24" s="27"/>
      <c r="JK24" s="27"/>
      <c r="JL24" s="27"/>
      <c r="JM24" s="27"/>
      <c r="JN24" s="27"/>
      <c r="JO24" s="27"/>
      <c r="JP24" s="27"/>
      <c r="JQ24" s="27"/>
      <c r="JR24" s="27"/>
      <c r="JS24" s="27"/>
      <c r="JT24" s="27"/>
      <c r="JU24" s="27"/>
      <c r="JV24" s="27"/>
      <c r="JW24" s="27"/>
      <c r="JX24" s="27"/>
      <c r="JY24" s="27"/>
      <c r="JZ24" s="27"/>
      <c r="KA24" s="27"/>
      <c r="KB24" s="27"/>
      <c r="KC24" s="27"/>
      <c r="KD24" s="27"/>
      <c r="KE24" s="27"/>
      <c r="KF24" s="27"/>
      <c r="KG24" s="27"/>
      <c r="KH24" s="27"/>
      <c r="KI24" s="27"/>
      <c r="KJ24" s="27"/>
      <c r="KK24" s="27"/>
      <c r="KL24" s="27"/>
      <c r="KM24" s="27"/>
      <c r="KN24" s="27"/>
      <c r="KO24" s="27"/>
      <c r="KP24" s="27"/>
      <c r="KQ24" s="27"/>
      <c r="KR24" s="27"/>
      <c r="KS24" s="27"/>
      <c r="KT24" s="27"/>
      <c r="KU24" s="27"/>
      <c r="KV24" s="27"/>
      <c r="KW24" s="27"/>
      <c r="KX24" s="27"/>
      <c r="KY24" s="27"/>
      <c r="KZ24" s="27"/>
      <c r="LA24" s="27"/>
      <c r="LB24" s="27"/>
      <c r="LC24" s="27"/>
      <c r="LD24" s="27"/>
      <c r="LE24" s="27"/>
      <c r="LF24" s="27"/>
      <c r="LG24" s="27"/>
      <c r="LH24" s="27"/>
      <c r="LI24" s="27"/>
      <c r="LJ24" s="27"/>
      <c r="LK24" s="27"/>
      <c r="LL24" s="27"/>
      <c r="LM24" s="27"/>
      <c r="LN24" s="27"/>
      <c r="LO24" s="27"/>
      <c r="LP24" s="27"/>
      <c r="LQ24" s="27"/>
      <c r="LR24" s="27"/>
      <c r="LS24" s="27"/>
      <c r="LT24" s="27"/>
      <c r="LU24" s="27"/>
      <c r="LV24" s="27"/>
      <c r="LW24" s="27"/>
      <c r="LX24" s="27"/>
      <c r="LY24" s="27"/>
      <c r="LZ24" s="27"/>
      <c r="MA24" s="27"/>
      <c r="MB24" s="27"/>
      <c r="MC24" s="27"/>
      <c r="MD24" s="27"/>
      <c r="ME24" s="27"/>
      <c r="MF24" s="27"/>
      <c r="MG24" s="27"/>
      <c r="MH24" s="27"/>
      <c r="MI24" s="27"/>
      <c r="MJ24" s="27"/>
      <c r="MK24" s="27"/>
      <c r="ML24" s="27"/>
      <c r="MM24" s="27"/>
      <c r="MN24" s="27"/>
      <c r="MO24" s="27"/>
      <c r="MP24" s="27"/>
      <c r="MQ24" s="27"/>
      <c r="MR24" s="27"/>
      <c r="MS24" s="27"/>
      <c r="MT24" s="27"/>
      <c r="MU24" s="27"/>
      <c r="MV24" s="27"/>
      <c r="MW24" s="27"/>
      <c r="MX24" s="27"/>
      <c r="MY24" s="27"/>
      <c r="MZ24" s="27"/>
      <c r="NA24" s="27"/>
      <c r="NB24" s="27"/>
      <c r="NC24" s="27"/>
      <c r="ND24" s="27"/>
      <c r="NE24" s="27"/>
      <c r="NF24" s="27"/>
      <c r="NG24" s="27"/>
      <c r="NH24" s="27"/>
      <c r="NI24" s="27"/>
      <c r="NJ24" s="27"/>
      <c r="NK24" s="27"/>
      <c r="NL24" s="27"/>
      <c r="NM24" s="27"/>
      <c r="NN24" s="27"/>
      <c r="NO24" s="27"/>
      <c r="NP24" s="27"/>
      <c r="NQ24" s="27"/>
      <c r="NR24" s="27"/>
      <c r="NS24" s="27"/>
      <c r="NT24" s="27"/>
      <c r="NU24" s="27"/>
      <c r="NV24" s="27"/>
      <c r="NW24" s="27"/>
      <c r="NX24" s="27"/>
      <c r="NY24" s="27"/>
      <c r="NZ24" s="27"/>
      <c r="OA24" s="27"/>
      <c r="OB24" s="27"/>
      <c r="OC24" s="27"/>
      <c r="OD24" s="27"/>
      <c r="OE24" s="27"/>
      <c r="OF24" s="27"/>
      <c r="OG24" s="27"/>
      <c r="OH24" s="27"/>
      <c r="OI24" s="27"/>
      <c r="OJ24" s="27"/>
      <c r="OK24" s="27"/>
      <c r="OL24" s="27"/>
      <c r="OM24" s="27"/>
      <c r="ON24" s="27"/>
      <c r="OO24" s="27"/>
      <c r="OP24" s="27"/>
      <c r="OQ24" s="27"/>
      <c r="OR24" s="27"/>
      <c r="OS24" s="27"/>
      <c r="OT24" s="27"/>
      <c r="OU24" s="27"/>
      <c r="OV24" s="27"/>
      <c r="OW24" s="27"/>
      <c r="OX24" s="27"/>
      <c r="OY24" s="27"/>
      <c r="OZ24" s="27"/>
      <c r="PA24" s="27"/>
      <c r="PB24" s="27"/>
      <c r="PC24" s="27"/>
      <c r="PD24" s="27"/>
      <c r="PE24" s="27"/>
      <c r="PF24" s="27"/>
      <c r="PG24" s="27"/>
      <c r="PH24" s="27"/>
      <c r="PI24" s="27"/>
      <c r="PJ24" s="27"/>
      <c r="PK24" s="27"/>
      <c r="PL24" s="27"/>
      <c r="PM24" s="27"/>
      <c r="PN24" s="27"/>
      <c r="PO24" s="27"/>
      <c r="PP24" s="27"/>
      <c r="PQ24" s="27"/>
      <c r="PR24" s="27"/>
      <c r="PS24" s="27"/>
      <c r="PT24" s="27"/>
      <c r="PU24" s="27"/>
      <c r="PV24" s="27"/>
      <c r="PW24" s="27"/>
      <c r="PX24" s="27"/>
      <c r="PY24" s="27"/>
      <c r="PZ24" s="27"/>
      <c r="QA24" s="27"/>
      <c r="QB24" s="27"/>
      <c r="QC24" s="27"/>
      <c r="QD24" s="27"/>
      <c r="QE24" s="27"/>
      <c r="QF24" s="27"/>
      <c r="QG24" s="27"/>
      <c r="QH24" s="27"/>
      <c r="QI24" s="27"/>
      <c r="QJ24" s="27"/>
      <c r="QK24" s="27"/>
      <c r="QL24" s="27"/>
      <c r="QM24" s="27"/>
      <c r="QN24" s="27"/>
      <c r="QO24" s="27"/>
      <c r="QP24" s="27"/>
      <c r="QQ24" s="27"/>
      <c r="QR24" s="27"/>
      <c r="QS24" s="27"/>
      <c r="QT24" s="27"/>
      <c r="QU24" s="27"/>
      <c r="QV24" s="27"/>
      <c r="QW24" s="27"/>
      <c r="QX24" s="27"/>
      <c r="QY24" s="27"/>
      <c r="QZ24" s="27"/>
      <c r="RA24" s="27"/>
      <c r="RB24" s="27"/>
      <c r="RC24" s="27"/>
      <c r="RD24" s="27"/>
      <c r="RE24" s="27"/>
      <c r="RF24" s="27"/>
      <c r="RG24" s="27"/>
      <c r="RH24" s="27"/>
      <c r="RI24" s="27"/>
      <c r="RJ24" s="27"/>
      <c r="RK24" s="27"/>
      <c r="RL24" s="27"/>
      <c r="RM24" s="27"/>
      <c r="RN24" s="27"/>
      <c r="RO24" s="27"/>
      <c r="RP24" s="27"/>
      <c r="RQ24" s="27"/>
      <c r="RR24" s="27"/>
      <c r="RS24" s="27"/>
      <c r="RT24" s="27"/>
      <c r="RU24" s="27"/>
      <c r="RV24" s="27"/>
      <c r="RW24" s="27"/>
      <c r="RX24" s="27"/>
      <c r="RY24" s="27"/>
      <c r="RZ24" s="27"/>
      <c r="SA24" s="27"/>
      <c r="SB24" s="27"/>
      <c r="SC24" s="27"/>
      <c r="SD24" s="27"/>
      <c r="SE24" s="27"/>
      <c r="SF24" s="27"/>
      <c r="SG24" s="27"/>
      <c r="SH24" s="27"/>
      <c r="SI24" s="27"/>
      <c r="SJ24" s="27"/>
      <c r="SK24" s="27"/>
      <c r="SL24" s="27"/>
      <c r="SM24" s="27"/>
      <c r="SN24" s="27"/>
      <c r="SO24" s="27"/>
      <c r="SP24" s="27"/>
      <c r="SQ24" s="27"/>
      <c r="SR24" s="27"/>
      <c r="SS24" s="27"/>
      <c r="ST24" s="27"/>
      <c r="SU24" s="27"/>
      <c r="SV24" s="27"/>
      <c r="SW24" s="27"/>
      <c r="SX24" s="27"/>
      <c r="SY24" s="27"/>
      <c r="SZ24" s="27"/>
      <c r="TA24" s="27"/>
      <c r="TB24" s="27"/>
      <c r="TC24" s="27"/>
      <c r="TD24" s="27"/>
      <c r="TE24" s="27"/>
      <c r="TF24" s="27"/>
      <c r="TG24" s="27"/>
      <c r="TH24" s="27"/>
      <c r="TI24" s="27"/>
      <c r="TJ24" s="27"/>
      <c r="TK24" s="27"/>
      <c r="TL24" s="27"/>
      <c r="TM24" s="27"/>
      <c r="TN24" s="27"/>
      <c r="TO24" s="27"/>
      <c r="TP24" s="27"/>
      <c r="TQ24" s="27"/>
      <c r="TR24" s="27"/>
      <c r="TS24" s="27"/>
      <c r="TT24" s="27"/>
      <c r="TU24" s="27"/>
      <c r="TV24" s="27"/>
      <c r="TW24" s="27"/>
      <c r="TX24" s="27"/>
      <c r="TY24" s="27"/>
      <c r="TZ24" s="27"/>
      <c r="UA24" s="27"/>
      <c r="UB24" s="27"/>
      <c r="UC24" s="27"/>
      <c r="UD24" s="27"/>
      <c r="UE24" s="27"/>
      <c r="UF24" s="27"/>
      <c r="UG24" s="27"/>
      <c r="UH24" s="27"/>
      <c r="UI24" s="27"/>
      <c r="UJ24" s="27"/>
      <c r="UK24" s="27"/>
      <c r="UL24" s="27"/>
      <c r="UM24" s="27"/>
      <c r="UN24" s="27"/>
      <c r="UO24" s="27"/>
      <c r="UP24" s="27"/>
      <c r="UQ24" s="27"/>
      <c r="UR24" s="27"/>
      <c r="US24" s="27"/>
      <c r="UT24" s="27"/>
      <c r="UU24" s="27"/>
      <c r="UV24" s="27"/>
      <c r="UW24" s="27"/>
      <c r="UX24" s="27"/>
      <c r="UY24" s="27"/>
      <c r="UZ24" s="27"/>
      <c r="VA24" s="27"/>
      <c r="VB24" s="27"/>
      <c r="VC24" s="27"/>
      <c r="VD24" s="27"/>
      <c r="VE24" s="27"/>
      <c r="VF24" s="27"/>
      <c r="VG24" s="27"/>
      <c r="VH24" s="27"/>
      <c r="VI24" s="27"/>
      <c r="VJ24" s="27"/>
      <c r="VK24" s="27"/>
      <c r="VL24" s="27"/>
      <c r="VM24" s="27"/>
      <c r="VN24" s="27"/>
      <c r="VO24" s="27"/>
      <c r="VP24" s="27"/>
      <c r="VQ24" s="27"/>
      <c r="VR24" s="27"/>
      <c r="VS24" s="27"/>
      <c r="VT24" s="27"/>
      <c r="VU24" s="27"/>
      <c r="VV24" s="27"/>
      <c r="VW24" s="27"/>
      <c r="VX24" s="27"/>
      <c r="VY24" s="27"/>
      <c r="VZ24" s="27"/>
      <c r="WA24" s="27"/>
      <c r="WB24" s="27"/>
      <c r="WC24" s="27"/>
      <c r="WD24" s="27"/>
      <c r="WE24" s="27"/>
      <c r="WF24" s="27"/>
      <c r="WG24" s="27"/>
      <c r="WH24" s="27"/>
      <c r="WI24" s="27"/>
      <c r="WJ24" s="27"/>
      <c r="WK24" s="27"/>
      <c r="WL24" s="27"/>
      <c r="WM24" s="27"/>
      <c r="WN24" s="27"/>
      <c r="WO24" s="27"/>
      <c r="WP24" s="27"/>
      <c r="WQ24" s="27"/>
      <c r="WR24" s="27"/>
      <c r="WS24" s="27"/>
      <c r="WT24" s="27"/>
      <c r="WU24" s="27"/>
      <c r="WV24" s="27"/>
      <c r="WW24" s="27"/>
      <c r="WX24" s="27"/>
      <c r="WY24" s="27"/>
      <c r="WZ24" s="27"/>
      <c r="XA24" s="27"/>
      <c r="XB24" s="27"/>
      <c r="XC24" s="27"/>
      <c r="XD24" s="27"/>
      <c r="XE24" s="27"/>
      <c r="XF24" s="27"/>
      <c r="XG24" s="27"/>
      <c r="XH24" s="27"/>
      <c r="XI24" s="27"/>
      <c r="XJ24" s="27"/>
      <c r="XK24" s="27"/>
      <c r="XL24" s="27"/>
      <c r="XM24" s="27"/>
      <c r="XN24" s="27"/>
      <c r="XO24" s="27"/>
      <c r="XP24" s="27"/>
      <c r="XQ24" s="27"/>
      <c r="XR24" s="27"/>
      <c r="XS24" s="27"/>
      <c r="XT24" s="27"/>
      <c r="XU24" s="27"/>
      <c r="XV24" s="27"/>
      <c r="XW24" s="27"/>
      <c r="XX24" s="27"/>
      <c r="XY24" s="27"/>
      <c r="XZ24" s="27"/>
      <c r="YA24" s="27"/>
      <c r="YB24" s="27"/>
      <c r="YC24" s="27"/>
      <c r="YD24" s="27"/>
      <c r="YE24" s="27"/>
      <c r="YF24" s="27"/>
      <c r="YG24" s="27"/>
      <c r="YH24" s="27"/>
      <c r="YI24" s="27"/>
      <c r="YJ24" s="27"/>
      <c r="YK24" s="27"/>
      <c r="YL24" s="27"/>
      <c r="YM24" s="27"/>
      <c r="YN24" s="27"/>
      <c r="YO24" s="27"/>
      <c r="YP24" s="27"/>
      <c r="YQ24" s="27"/>
      <c r="YR24" s="27"/>
      <c r="YS24" s="27"/>
      <c r="YT24" s="27"/>
      <c r="YU24" s="27"/>
      <c r="YV24" s="27"/>
      <c r="YW24" s="27"/>
      <c r="YX24" s="27"/>
      <c r="YY24" s="27"/>
      <c r="YZ24" s="27"/>
      <c r="ZA24" s="27"/>
      <c r="ZB24" s="27"/>
      <c r="ZC24" s="27"/>
      <c r="ZD24" s="27"/>
      <c r="ZE24" s="27"/>
      <c r="ZF24" s="27"/>
      <c r="ZG24" s="27"/>
      <c r="ZH24" s="27"/>
      <c r="ZI24" s="27"/>
      <c r="ZJ24" s="27"/>
      <c r="ZK24" s="27"/>
      <c r="ZL24" s="27"/>
      <c r="ZM24" s="27"/>
      <c r="ZN24" s="27"/>
      <c r="ZO24" s="27"/>
      <c r="ZP24" s="27"/>
      <c r="ZQ24" s="27"/>
      <c r="ZR24" s="27"/>
      <c r="ZS24" s="27"/>
      <c r="ZT24" s="27"/>
      <c r="ZU24" s="27"/>
      <c r="ZV24" s="27"/>
      <c r="ZW24" s="27"/>
      <c r="ZX24" s="27"/>
      <c r="ZY24" s="27"/>
      <c r="ZZ24" s="27"/>
      <c r="AAA24" s="27"/>
      <c r="AAB24" s="27"/>
      <c r="AAC24" s="27"/>
      <c r="AAD24" s="27"/>
      <c r="AAE24" s="27"/>
      <c r="AAF24" s="27"/>
      <c r="AAG24" s="27"/>
      <c r="AAH24" s="27"/>
      <c r="AAI24" s="27"/>
      <c r="AAJ24" s="27"/>
      <c r="AAK24" s="27"/>
      <c r="AAL24" s="27"/>
      <c r="AAM24" s="27"/>
      <c r="AAN24" s="27"/>
      <c r="AAO24" s="27"/>
      <c r="AAP24" s="27"/>
      <c r="AAQ24" s="27"/>
      <c r="AAR24" s="27"/>
      <c r="AAS24" s="27"/>
      <c r="AAT24" s="27"/>
      <c r="AAU24" s="27"/>
      <c r="AAV24" s="27"/>
      <c r="AAW24" s="27"/>
      <c r="AAX24" s="27"/>
      <c r="AAY24" s="27"/>
      <c r="AAZ24" s="27"/>
      <c r="ABA24" s="27"/>
      <c r="ABB24" s="27"/>
      <c r="ABC24" s="27"/>
      <c r="ABD24" s="27"/>
      <c r="ABE24" s="27"/>
      <c r="ABF24" s="27"/>
      <c r="ABG24" s="27"/>
      <c r="ABH24" s="27"/>
      <c r="ABI24" s="27"/>
      <c r="ABJ24" s="27"/>
      <c r="ABK24" s="27"/>
      <c r="ABL24" s="27"/>
      <c r="ABM24" s="27"/>
      <c r="ABN24" s="27"/>
      <c r="ABO24" s="27"/>
      <c r="ABP24" s="27"/>
      <c r="ABQ24" s="27"/>
      <c r="ABR24" s="27"/>
      <c r="ABS24" s="27"/>
      <c r="ABT24" s="27"/>
      <c r="ABU24" s="27"/>
      <c r="ABV24" s="27"/>
      <c r="ABW24" s="27"/>
      <c r="ABX24" s="27"/>
      <c r="ABY24" s="27"/>
      <c r="ABZ24" s="27"/>
      <c r="ACA24" s="27"/>
      <c r="ACB24" s="27"/>
      <c r="ACC24" s="27"/>
      <c r="ACD24" s="27"/>
      <c r="ACE24" s="27"/>
      <c r="ACF24" s="27"/>
      <c r="ACG24" s="27"/>
      <c r="ACH24" s="27"/>
      <c r="ACI24" s="27"/>
      <c r="ACJ24" s="27"/>
      <c r="ACK24" s="27"/>
      <c r="ACL24" s="27"/>
      <c r="ACM24" s="27"/>
      <c r="ACN24" s="27"/>
      <c r="ACO24" s="27"/>
      <c r="ACP24" s="27"/>
      <c r="ACQ24" s="27"/>
      <c r="ACR24" s="27"/>
      <c r="ACS24" s="27"/>
      <c r="ACT24" s="27"/>
      <c r="ACU24" s="27"/>
      <c r="ACV24" s="27"/>
      <c r="ACW24" s="27"/>
      <c r="ACX24" s="27"/>
      <c r="ACY24" s="27"/>
      <c r="ACZ24" s="27"/>
      <c r="ADA24" s="27"/>
      <c r="ADB24" s="27"/>
      <c r="ADC24" s="27"/>
      <c r="ADD24" s="27"/>
      <c r="ADE24" s="27"/>
      <c r="ADF24" s="27"/>
      <c r="ADG24" s="27"/>
      <c r="ADH24" s="27"/>
      <c r="ADI24" s="27"/>
      <c r="ADJ24" s="27"/>
      <c r="ADK24" s="27"/>
      <c r="ADL24" s="27"/>
      <c r="ADM24" s="27"/>
      <c r="ADN24" s="27"/>
      <c r="ADO24" s="27"/>
      <c r="ADP24" s="27"/>
      <c r="ADQ24" s="27"/>
      <c r="ADR24" s="27"/>
      <c r="ADS24" s="27"/>
      <c r="ADT24" s="27"/>
      <c r="ADU24" s="27"/>
      <c r="ADV24" s="27"/>
      <c r="ADW24" s="27"/>
      <c r="ADX24" s="27"/>
      <c r="ADY24" s="27"/>
      <c r="ADZ24" s="27"/>
      <c r="AEA24" s="27"/>
      <c r="AEB24" s="27"/>
      <c r="AEC24" s="27"/>
      <c r="AED24" s="27"/>
      <c r="AEE24" s="27"/>
      <c r="AEF24" s="27"/>
      <c r="AEG24" s="27"/>
      <c r="AEH24" s="27"/>
      <c r="AEI24" s="27"/>
      <c r="AEJ24" s="27"/>
      <c r="AEK24" s="27"/>
      <c r="AEL24" s="27"/>
      <c r="AEM24" s="27"/>
      <c r="AEN24" s="27"/>
      <c r="AEO24" s="27"/>
      <c r="AEP24" s="27"/>
      <c r="AEQ24" s="27"/>
      <c r="AER24" s="27"/>
      <c r="AES24" s="27"/>
      <c r="AET24" s="27"/>
      <c r="AEU24" s="27"/>
      <c r="AEV24" s="27"/>
      <c r="AEW24" s="27"/>
      <c r="AEX24" s="27"/>
      <c r="AEY24" s="27"/>
      <c r="AEZ24" s="27"/>
      <c r="AFA24" s="27"/>
      <c r="AFB24" s="27"/>
      <c r="AFC24" s="27"/>
      <c r="AFD24" s="27"/>
      <c r="AFE24" s="27"/>
      <c r="AFF24" s="27"/>
      <c r="AFG24" s="27"/>
      <c r="AFH24" s="27"/>
      <c r="AFI24" s="27"/>
      <c r="AFJ24" s="27"/>
      <c r="AFK24" s="27"/>
      <c r="AFL24" s="27"/>
      <c r="AFM24" s="27"/>
      <c r="AFN24" s="27"/>
      <c r="AFO24" s="27"/>
      <c r="AFP24" s="27"/>
      <c r="AFQ24" s="27"/>
      <c r="AFR24" s="27"/>
      <c r="AFS24" s="27"/>
      <c r="AFT24" s="27"/>
      <c r="AFU24" s="27"/>
      <c r="AFV24" s="27"/>
    </row>
    <row r="25" spans="1:854" ht="14.1" customHeight="1" x14ac:dyDescent="0.2">
      <c r="A25" s="227"/>
      <c r="B25" s="93"/>
      <c r="C25" s="93"/>
      <c r="D25" s="93"/>
      <c r="E25" s="93"/>
    </row>
    <row r="26" spans="1:854" ht="14.1" customHeight="1" x14ac:dyDescent="0.2">
      <c r="A26" s="227" t="s">
        <v>273</v>
      </c>
      <c r="B26" s="93"/>
      <c r="C26" s="93"/>
      <c r="D26" s="93"/>
      <c r="E26" s="93"/>
    </row>
    <row r="27" spans="1:854" ht="14.1" customHeight="1" x14ac:dyDescent="0.2">
      <c r="A27" s="226" t="s">
        <v>274</v>
      </c>
      <c r="B27" s="93">
        <v>17000</v>
      </c>
      <c r="C27" s="93">
        <v>16796.112739</v>
      </c>
      <c r="D27" s="93">
        <v>16317.568337999999</v>
      </c>
      <c r="E27" s="93">
        <v>15352.189824999999</v>
      </c>
    </row>
    <row r="28" spans="1:854" ht="14.1" customHeight="1" x14ac:dyDescent="0.2">
      <c r="A28" s="226" t="s">
        <v>275</v>
      </c>
      <c r="B28" s="93">
        <v>50</v>
      </c>
      <c r="C28" s="93">
        <v>15.475476</v>
      </c>
      <c r="D28" s="93">
        <v>20.197171999999998</v>
      </c>
      <c r="E28" s="93">
        <v>62.848523999999998</v>
      </c>
    </row>
    <row r="29" spans="1:854" ht="14.1" customHeight="1" x14ac:dyDescent="0.2">
      <c r="A29" s="226" t="s">
        <v>276</v>
      </c>
      <c r="B29" s="93">
        <v>0</v>
      </c>
      <c r="C29" s="93">
        <v>0.33970400000000001</v>
      </c>
      <c r="D29" s="93">
        <v>0.65905999999999998</v>
      </c>
      <c r="E29" s="93">
        <v>45.877591000000002</v>
      </c>
    </row>
    <row r="30" spans="1:854" ht="14.1" customHeight="1" x14ac:dyDescent="0.2">
      <c r="A30" s="226" t="s">
        <v>277</v>
      </c>
      <c r="B30" s="93"/>
      <c r="C30" s="93">
        <v>0</v>
      </c>
      <c r="D30" s="93">
        <v>0</v>
      </c>
      <c r="E30" s="93">
        <v>0</v>
      </c>
    </row>
    <row r="31" spans="1:854" ht="14.1" customHeight="1" x14ac:dyDescent="0.2">
      <c r="A31" s="226" t="s">
        <v>278</v>
      </c>
      <c r="B31" s="93">
        <v>1500</v>
      </c>
      <c r="C31" s="93">
        <v>1368.001252</v>
      </c>
      <c r="D31" s="93">
        <v>1478.8743119999999</v>
      </c>
      <c r="E31" s="93">
        <v>1197.716414</v>
      </c>
    </row>
    <row r="32" spans="1:854" ht="14.1" customHeight="1" x14ac:dyDescent="0.2">
      <c r="A32" s="226" t="s">
        <v>279</v>
      </c>
      <c r="B32" s="93">
        <v>8000</v>
      </c>
      <c r="C32" s="93">
        <v>7631.1502959999998</v>
      </c>
      <c r="D32" s="93">
        <v>7759.6853929999997</v>
      </c>
      <c r="E32" s="93">
        <v>8858.7738850000005</v>
      </c>
    </row>
    <row r="33" spans="1:854" ht="14.1" customHeight="1" x14ac:dyDescent="0.2">
      <c r="A33" s="226" t="s">
        <v>280</v>
      </c>
      <c r="B33" s="93">
        <v>1600</v>
      </c>
      <c r="C33" s="93">
        <v>1476.605487</v>
      </c>
      <c r="D33" s="93">
        <v>1580.2164069999999</v>
      </c>
      <c r="E33" s="93">
        <v>1258.986103</v>
      </c>
    </row>
    <row r="34" spans="1:854" ht="15.6" customHeight="1" x14ac:dyDescent="0.35">
      <c r="A34" s="226" t="s">
        <v>281</v>
      </c>
      <c r="B34" s="94">
        <v>15</v>
      </c>
      <c r="C34" s="94">
        <v>12.682361999999999</v>
      </c>
      <c r="D34" s="94">
        <v>15.186711000000001</v>
      </c>
      <c r="E34" s="94">
        <v>14.217675</v>
      </c>
    </row>
    <row r="35" spans="1:854" ht="14.1" customHeight="1" x14ac:dyDescent="0.2">
      <c r="A35" s="226" t="s">
        <v>282</v>
      </c>
      <c r="B35" s="93">
        <v>11115</v>
      </c>
      <c r="C35" s="93">
        <v>10488.439397</v>
      </c>
      <c r="D35" s="93">
        <v>10833.962823</v>
      </c>
      <c r="E35" s="93">
        <v>11329.694077</v>
      </c>
    </row>
    <row r="36" spans="1:854" ht="14.1" customHeight="1" x14ac:dyDescent="0.2">
      <c r="A36" s="226" t="s">
        <v>283</v>
      </c>
      <c r="B36" s="93">
        <v>100</v>
      </c>
      <c r="C36" s="93">
        <v>138.433269</v>
      </c>
      <c r="D36" s="93">
        <v>109.01428300000001</v>
      </c>
      <c r="E36" s="93">
        <v>96.023921999999999</v>
      </c>
    </row>
    <row r="37" spans="1:854" ht="14.1" customHeight="1" x14ac:dyDescent="0.2">
      <c r="A37" s="226" t="s">
        <v>284</v>
      </c>
      <c r="B37" s="93">
        <v>2650</v>
      </c>
      <c r="C37" s="93">
        <v>3073.353795</v>
      </c>
      <c r="D37" s="93">
        <v>2643.1363799999999</v>
      </c>
      <c r="E37" s="93">
        <v>3086.7146590000002</v>
      </c>
    </row>
    <row r="38" spans="1:854" ht="14.1" customHeight="1" x14ac:dyDescent="0.2">
      <c r="A38" s="226" t="s">
        <v>285</v>
      </c>
      <c r="B38" s="93">
        <v>70</v>
      </c>
      <c r="C38" s="93">
        <v>66.176535999999999</v>
      </c>
      <c r="D38" s="93">
        <v>71.375711999999993</v>
      </c>
      <c r="E38" s="93">
        <v>65.672248999999994</v>
      </c>
    </row>
    <row r="39" spans="1:854" ht="14.1" customHeight="1" x14ac:dyDescent="0.2">
      <c r="A39" s="226" t="s">
        <v>286</v>
      </c>
      <c r="B39" s="93">
        <v>16</v>
      </c>
      <c r="C39" s="93">
        <v>10.475721</v>
      </c>
      <c r="D39" s="93">
        <v>16.225439999999999</v>
      </c>
      <c r="E39" s="93">
        <v>15.510652</v>
      </c>
    </row>
    <row r="40" spans="1:854" ht="14.1" customHeight="1" x14ac:dyDescent="0.2">
      <c r="A40" s="226" t="s">
        <v>287</v>
      </c>
      <c r="B40" s="93">
        <v>14</v>
      </c>
      <c r="C40" s="93">
        <v>17.55837</v>
      </c>
      <c r="D40" s="93">
        <v>13.53321</v>
      </c>
      <c r="E40" s="93">
        <v>15.155263</v>
      </c>
    </row>
    <row r="41" spans="1:854" x14ac:dyDescent="0.2">
      <c r="A41" s="226" t="s">
        <v>288</v>
      </c>
      <c r="B41" s="93">
        <v>3700</v>
      </c>
      <c r="C41" s="93">
        <v>3554.7314649999998</v>
      </c>
      <c r="D41" s="93">
        <v>3904.9879219999998</v>
      </c>
      <c r="E41" s="93">
        <v>4031.4354109999999</v>
      </c>
    </row>
    <row r="42" spans="1:854" x14ac:dyDescent="0.2">
      <c r="A42" s="226" t="s">
        <v>289</v>
      </c>
      <c r="B42" s="93">
        <v>25</v>
      </c>
      <c r="C42" s="93">
        <v>13.511231</v>
      </c>
      <c r="D42" s="93">
        <v>14.269754000000001</v>
      </c>
      <c r="E42" s="93">
        <v>35.708671000000002</v>
      </c>
    </row>
    <row r="43" spans="1:854" s="30" customFormat="1" ht="13.5" thickBot="1" x14ac:dyDescent="0.25">
      <c r="A43" s="227" t="s">
        <v>290</v>
      </c>
      <c r="B43" s="97">
        <v>34740</v>
      </c>
      <c r="C43" s="97">
        <v>34174.607703000001</v>
      </c>
      <c r="D43" s="97">
        <v>33944.930094000003</v>
      </c>
      <c r="E43" s="97">
        <v>34136.830843999989</v>
      </c>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23"/>
      <c r="NI43" s="23"/>
      <c r="NJ43" s="23"/>
      <c r="NK43" s="23"/>
      <c r="NL43" s="23"/>
      <c r="NM43" s="23"/>
      <c r="NN43" s="23"/>
      <c r="NO43" s="23"/>
      <c r="NP43" s="23"/>
      <c r="NQ43" s="23"/>
      <c r="NR43" s="23"/>
      <c r="NS43" s="23"/>
      <c r="NT43" s="23"/>
      <c r="NU43" s="23"/>
      <c r="NV43" s="23"/>
      <c r="NW43" s="23"/>
      <c r="NX43" s="23"/>
      <c r="NY43" s="23"/>
      <c r="NZ43" s="23"/>
      <c r="OA43" s="23"/>
      <c r="OB43" s="23"/>
      <c r="OC43" s="23"/>
      <c r="OD43" s="23"/>
      <c r="OE43" s="23"/>
      <c r="OF43" s="23"/>
      <c r="OG43" s="23"/>
      <c r="OH43" s="23"/>
      <c r="OI43" s="23"/>
      <c r="OJ43" s="23"/>
      <c r="OK43" s="23"/>
      <c r="OL43" s="23"/>
      <c r="OM43" s="23"/>
      <c r="ON43" s="23"/>
      <c r="OO43" s="23"/>
      <c r="OP43" s="23"/>
      <c r="OQ43" s="23"/>
      <c r="OR43" s="23"/>
      <c r="OS43" s="23"/>
      <c r="OT43" s="23"/>
      <c r="OU43" s="23"/>
      <c r="OV43" s="23"/>
      <c r="OW43" s="23"/>
      <c r="OX43" s="23"/>
      <c r="OY43" s="23"/>
      <c r="OZ43" s="23"/>
      <c r="PA43" s="23"/>
      <c r="PB43" s="23"/>
      <c r="PC43" s="23"/>
      <c r="PD43" s="23"/>
      <c r="PE43" s="23"/>
      <c r="PF43" s="23"/>
      <c r="PG43" s="23"/>
      <c r="PH43" s="23"/>
      <c r="PI43" s="23"/>
      <c r="PJ43" s="23"/>
      <c r="PK43" s="23"/>
      <c r="PL43" s="23"/>
      <c r="PM43" s="23"/>
      <c r="PN43" s="23"/>
      <c r="PO43" s="23"/>
      <c r="PP43" s="23"/>
      <c r="PQ43" s="23"/>
      <c r="PR43" s="23"/>
      <c r="PS43" s="23"/>
      <c r="PT43" s="23"/>
      <c r="PU43" s="23"/>
      <c r="PV43" s="23"/>
      <c r="PW43" s="23"/>
      <c r="PX43" s="23"/>
      <c r="PY43" s="23"/>
      <c r="PZ43" s="23"/>
      <c r="QA43" s="23"/>
      <c r="QB43" s="23"/>
      <c r="QC43" s="23"/>
      <c r="QD43" s="23"/>
      <c r="QE43" s="23"/>
      <c r="QF43" s="23"/>
      <c r="QG43" s="23"/>
      <c r="QH43" s="23"/>
      <c r="QI43" s="23"/>
      <c r="QJ43" s="23"/>
      <c r="QK43" s="23"/>
      <c r="QL43" s="23"/>
      <c r="QM43" s="23"/>
      <c r="QN43" s="23"/>
      <c r="QO43" s="23"/>
      <c r="QP43" s="23"/>
      <c r="QQ43" s="23"/>
      <c r="QR43" s="23"/>
      <c r="QS43" s="23"/>
      <c r="QT43" s="23"/>
      <c r="QU43" s="23"/>
      <c r="QV43" s="23"/>
      <c r="QW43" s="23"/>
      <c r="QX43" s="23"/>
      <c r="QY43" s="23"/>
      <c r="QZ43" s="23"/>
      <c r="RA43" s="23"/>
      <c r="RB43" s="23"/>
      <c r="RC43" s="23"/>
      <c r="RD43" s="23"/>
      <c r="RE43" s="23"/>
      <c r="RF43" s="23"/>
      <c r="RG43" s="23"/>
      <c r="RH43" s="23"/>
      <c r="RI43" s="23"/>
      <c r="RJ43" s="23"/>
      <c r="RK43" s="23"/>
      <c r="RL43" s="23"/>
      <c r="RM43" s="23"/>
      <c r="RN43" s="23"/>
      <c r="RO43" s="23"/>
      <c r="RP43" s="23"/>
      <c r="RQ43" s="23"/>
      <c r="RR43" s="23"/>
      <c r="RS43" s="23"/>
      <c r="RT43" s="23"/>
      <c r="RU43" s="23"/>
      <c r="RV43" s="23"/>
      <c r="RW43" s="23"/>
      <c r="RX43" s="23"/>
      <c r="RY43" s="23"/>
      <c r="RZ43" s="23"/>
      <c r="SA43" s="23"/>
      <c r="SB43" s="23"/>
      <c r="SC43" s="23"/>
      <c r="SD43" s="23"/>
      <c r="SE43" s="23"/>
      <c r="SF43" s="23"/>
      <c r="SG43" s="23"/>
      <c r="SH43" s="23"/>
      <c r="SI43" s="23"/>
      <c r="SJ43" s="23"/>
      <c r="SK43" s="23"/>
      <c r="SL43" s="23"/>
      <c r="SM43" s="23"/>
      <c r="SN43" s="23"/>
      <c r="SO43" s="23"/>
      <c r="SP43" s="23"/>
      <c r="SQ43" s="23"/>
      <c r="SR43" s="23"/>
      <c r="SS43" s="23"/>
      <c r="ST43" s="23"/>
      <c r="SU43" s="23"/>
      <c r="SV43" s="23"/>
      <c r="SW43" s="23"/>
      <c r="SX43" s="23"/>
      <c r="SY43" s="23"/>
      <c r="SZ43" s="23"/>
      <c r="TA43" s="23"/>
      <c r="TB43" s="23"/>
      <c r="TC43" s="23"/>
      <c r="TD43" s="23"/>
      <c r="TE43" s="23"/>
      <c r="TF43" s="23"/>
      <c r="TG43" s="23"/>
      <c r="TH43" s="23"/>
      <c r="TI43" s="23"/>
      <c r="TJ43" s="23"/>
      <c r="TK43" s="23"/>
      <c r="TL43" s="23"/>
      <c r="TM43" s="23"/>
      <c r="TN43" s="23"/>
      <c r="TO43" s="23"/>
      <c r="TP43" s="23"/>
      <c r="TQ43" s="23"/>
      <c r="TR43" s="23"/>
      <c r="TS43" s="23"/>
      <c r="TT43" s="23"/>
      <c r="TU43" s="23"/>
      <c r="TV43" s="23"/>
      <c r="TW43" s="23"/>
      <c r="TX43" s="23"/>
      <c r="TY43" s="23"/>
      <c r="TZ43" s="23"/>
      <c r="UA43" s="23"/>
      <c r="UB43" s="23"/>
      <c r="UC43" s="23"/>
      <c r="UD43" s="23"/>
      <c r="UE43" s="23"/>
      <c r="UF43" s="23"/>
      <c r="UG43" s="23"/>
      <c r="UH43" s="23"/>
      <c r="UI43" s="23"/>
      <c r="UJ43" s="23"/>
      <c r="UK43" s="23"/>
      <c r="UL43" s="23"/>
      <c r="UM43" s="23"/>
      <c r="UN43" s="23"/>
      <c r="UO43" s="23"/>
      <c r="UP43" s="23"/>
      <c r="UQ43" s="23"/>
      <c r="UR43" s="23"/>
      <c r="US43" s="23"/>
      <c r="UT43" s="23"/>
      <c r="UU43" s="23"/>
      <c r="UV43" s="23"/>
      <c r="UW43" s="23"/>
      <c r="UX43" s="23"/>
      <c r="UY43" s="23"/>
      <c r="UZ43" s="23"/>
      <c r="VA43" s="23"/>
      <c r="VB43" s="23"/>
      <c r="VC43" s="23"/>
      <c r="VD43" s="23"/>
      <c r="VE43" s="23"/>
      <c r="VF43" s="23"/>
      <c r="VG43" s="23"/>
      <c r="VH43" s="23"/>
      <c r="VI43" s="23"/>
      <c r="VJ43" s="23"/>
      <c r="VK43" s="23"/>
      <c r="VL43" s="23"/>
      <c r="VM43" s="23"/>
      <c r="VN43" s="23"/>
      <c r="VO43" s="23"/>
      <c r="VP43" s="23"/>
      <c r="VQ43" s="23"/>
      <c r="VR43" s="23"/>
      <c r="VS43" s="23"/>
      <c r="VT43" s="23"/>
      <c r="VU43" s="23"/>
      <c r="VV43" s="23"/>
      <c r="VW43" s="23"/>
      <c r="VX43" s="23"/>
      <c r="VY43" s="23"/>
      <c r="VZ43" s="23"/>
      <c r="WA43" s="23"/>
      <c r="WB43" s="23"/>
      <c r="WC43" s="23"/>
      <c r="WD43" s="23"/>
      <c r="WE43" s="23"/>
      <c r="WF43" s="23"/>
      <c r="WG43" s="23"/>
      <c r="WH43" s="23"/>
      <c r="WI43" s="23"/>
      <c r="WJ43" s="23"/>
      <c r="WK43" s="23"/>
      <c r="WL43" s="23"/>
      <c r="WM43" s="23"/>
      <c r="WN43" s="23"/>
      <c r="WO43" s="23"/>
      <c r="WP43" s="23"/>
      <c r="WQ43" s="23"/>
      <c r="WR43" s="23"/>
      <c r="WS43" s="23"/>
      <c r="WT43" s="23"/>
      <c r="WU43" s="23"/>
      <c r="WV43" s="23"/>
      <c r="WW43" s="23"/>
      <c r="WX43" s="23"/>
      <c r="WY43" s="23"/>
      <c r="WZ43" s="23"/>
      <c r="XA43" s="23"/>
      <c r="XB43" s="23"/>
      <c r="XC43" s="23"/>
      <c r="XD43" s="23"/>
      <c r="XE43" s="23"/>
      <c r="XF43" s="23"/>
      <c r="XG43" s="23"/>
      <c r="XH43" s="23"/>
      <c r="XI43" s="23"/>
      <c r="XJ43" s="23"/>
      <c r="XK43" s="23"/>
      <c r="XL43" s="23"/>
      <c r="XM43" s="23"/>
      <c r="XN43" s="23"/>
      <c r="XO43" s="23"/>
      <c r="XP43" s="23"/>
      <c r="XQ43" s="23"/>
      <c r="XR43" s="23"/>
      <c r="XS43" s="23"/>
      <c r="XT43" s="23"/>
      <c r="XU43" s="23"/>
      <c r="XV43" s="23"/>
      <c r="XW43" s="23"/>
      <c r="XX43" s="23"/>
      <c r="XY43" s="23"/>
      <c r="XZ43" s="23"/>
      <c r="YA43" s="23"/>
      <c r="YB43" s="23"/>
      <c r="YC43" s="23"/>
      <c r="YD43" s="23"/>
      <c r="YE43" s="23"/>
      <c r="YF43" s="23"/>
      <c r="YG43" s="23"/>
      <c r="YH43" s="23"/>
      <c r="YI43" s="23"/>
      <c r="YJ43" s="23"/>
      <c r="YK43" s="23"/>
      <c r="YL43" s="23"/>
      <c r="YM43" s="23"/>
      <c r="YN43" s="23"/>
      <c r="YO43" s="23"/>
      <c r="YP43" s="23"/>
      <c r="YQ43" s="23"/>
      <c r="YR43" s="23"/>
      <c r="YS43" s="23"/>
      <c r="YT43" s="23"/>
      <c r="YU43" s="23"/>
      <c r="YV43" s="23"/>
      <c r="YW43" s="23"/>
      <c r="YX43" s="23"/>
      <c r="YY43" s="23"/>
      <c r="YZ43" s="23"/>
      <c r="ZA43" s="23"/>
      <c r="ZB43" s="23"/>
      <c r="ZC43" s="23"/>
      <c r="ZD43" s="23"/>
      <c r="ZE43" s="23"/>
      <c r="ZF43" s="23"/>
      <c r="ZG43" s="23"/>
      <c r="ZH43" s="23"/>
      <c r="ZI43" s="23"/>
      <c r="ZJ43" s="23"/>
      <c r="ZK43" s="23"/>
      <c r="ZL43" s="23"/>
      <c r="ZM43" s="23"/>
      <c r="ZN43" s="23"/>
      <c r="ZO43" s="23"/>
      <c r="ZP43" s="23"/>
      <c r="ZQ43" s="23"/>
      <c r="ZR43" s="23"/>
      <c r="ZS43" s="23"/>
      <c r="ZT43" s="23"/>
      <c r="ZU43" s="23"/>
      <c r="ZV43" s="23"/>
      <c r="ZW43" s="23"/>
      <c r="ZX43" s="23"/>
      <c r="ZY43" s="23"/>
      <c r="ZZ43" s="23"/>
      <c r="AAA43" s="23"/>
      <c r="AAB43" s="23"/>
      <c r="AAC43" s="23"/>
      <c r="AAD43" s="23"/>
      <c r="AAE43" s="23"/>
      <c r="AAF43" s="23"/>
      <c r="AAG43" s="23"/>
      <c r="AAH43" s="23"/>
      <c r="AAI43" s="23"/>
      <c r="AAJ43" s="23"/>
      <c r="AAK43" s="23"/>
      <c r="AAL43" s="23"/>
      <c r="AAM43" s="23"/>
      <c r="AAN43" s="23"/>
      <c r="AAO43" s="23"/>
      <c r="AAP43" s="23"/>
      <c r="AAQ43" s="23"/>
      <c r="AAR43" s="23"/>
      <c r="AAS43" s="23"/>
      <c r="AAT43" s="23"/>
      <c r="AAU43" s="23"/>
      <c r="AAV43" s="23"/>
      <c r="AAW43" s="23"/>
      <c r="AAX43" s="23"/>
      <c r="AAY43" s="23"/>
      <c r="AAZ43" s="23"/>
      <c r="ABA43" s="23"/>
      <c r="ABB43" s="23"/>
      <c r="ABC43" s="23"/>
      <c r="ABD43" s="23"/>
      <c r="ABE43" s="23"/>
      <c r="ABF43" s="23"/>
      <c r="ABG43" s="23"/>
      <c r="ABH43" s="23"/>
      <c r="ABI43" s="23"/>
      <c r="ABJ43" s="23"/>
      <c r="ABK43" s="23"/>
      <c r="ABL43" s="23"/>
      <c r="ABM43" s="23"/>
      <c r="ABN43" s="23"/>
      <c r="ABO43" s="23"/>
      <c r="ABP43" s="23"/>
      <c r="ABQ43" s="23"/>
      <c r="ABR43" s="23"/>
      <c r="ABS43" s="23"/>
      <c r="ABT43" s="23"/>
      <c r="ABU43" s="23"/>
      <c r="ABV43" s="23"/>
      <c r="ABW43" s="23"/>
      <c r="ABX43" s="23"/>
      <c r="ABY43" s="23"/>
      <c r="ABZ43" s="23"/>
      <c r="ACA43" s="23"/>
      <c r="ACB43" s="23"/>
      <c r="ACC43" s="23"/>
      <c r="ACD43" s="23"/>
      <c r="ACE43" s="23"/>
      <c r="ACF43" s="23"/>
      <c r="ACG43" s="23"/>
      <c r="ACH43" s="23"/>
      <c r="ACI43" s="23"/>
      <c r="ACJ43" s="23"/>
      <c r="ACK43" s="23"/>
      <c r="ACL43" s="23"/>
      <c r="ACM43" s="23"/>
      <c r="ACN43" s="23"/>
      <c r="ACO43" s="23"/>
      <c r="ACP43" s="23"/>
      <c r="ACQ43" s="23"/>
      <c r="ACR43" s="23"/>
      <c r="ACS43" s="23"/>
      <c r="ACT43" s="23"/>
      <c r="ACU43" s="23"/>
      <c r="ACV43" s="23"/>
      <c r="ACW43" s="23"/>
      <c r="ACX43" s="23"/>
      <c r="ACY43" s="23"/>
      <c r="ACZ43" s="23"/>
      <c r="ADA43" s="23"/>
      <c r="ADB43" s="23"/>
      <c r="ADC43" s="23"/>
      <c r="ADD43" s="23"/>
      <c r="ADE43" s="23"/>
      <c r="ADF43" s="23"/>
      <c r="ADG43" s="23"/>
      <c r="ADH43" s="23"/>
      <c r="ADI43" s="23"/>
      <c r="ADJ43" s="23"/>
      <c r="ADK43" s="23"/>
      <c r="ADL43" s="23"/>
      <c r="ADM43" s="23"/>
      <c r="ADN43" s="23"/>
      <c r="ADO43" s="23"/>
      <c r="ADP43" s="23"/>
      <c r="ADQ43" s="23"/>
      <c r="ADR43" s="23"/>
      <c r="ADS43" s="23"/>
      <c r="ADT43" s="23"/>
      <c r="ADU43" s="23"/>
      <c r="ADV43" s="23"/>
      <c r="ADW43" s="23"/>
      <c r="ADX43" s="23"/>
      <c r="ADY43" s="23"/>
      <c r="ADZ43" s="23"/>
      <c r="AEA43" s="23"/>
      <c r="AEB43" s="23"/>
      <c r="AEC43" s="23"/>
      <c r="AED43" s="23"/>
      <c r="AEE43" s="23"/>
      <c r="AEF43" s="23"/>
      <c r="AEG43" s="23"/>
      <c r="AEH43" s="23"/>
      <c r="AEI43" s="23"/>
      <c r="AEJ43" s="23"/>
      <c r="AEK43" s="23"/>
      <c r="AEL43" s="23"/>
      <c r="AEM43" s="23"/>
      <c r="AEN43" s="23"/>
      <c r="AEO43" s="23"/>
      <c r="AEP43" s="23"/>
      <c r="AEQ43" s="23"/>
      <c r="AER43" s="23"/>
      <c r="AES43" s="23"/>
      <c r="AET43" s="23"/>
      <c r="AEU43" s="23"/>
      <c r="AEV43" s="23"/>
      <c r="AEW43" s="23"/>
      <c r="AEX43" s="23"/>
      <c r="AEY43" s="23"/>
      <c r="AEZ43" s="23"/>
      <c r="AFA43" s="23"/>
      <c r="AFB43" s="23"/>
      <c r="AFC43" s="23"/>
      <c r="AFD43" s="23"/>
      <c r="AFE43" s="23"/>
      <c r="AFF43" s="23"/>
      <c r="AFG43" s="23"/>
      <c r="AFH43" s="23"/>
      <c r="AFI43" s="23"/>
      <c r="AFJ43" s="23"/>
      <c r="AFK43" s="23"/>
      <c r="AFL43" s="23"/>
      <c r="AFM43" s="23"/>
      <c r="AFN43" s="23"/>
      <c r="AFO43" s="23"/>
      <c r="AFP43" s="23"/>
      <c r="AFQ43" s="23"/>
      <c r="AFR43" s="23"/>
      <c r="AFS43" s="23"/>
      <c r="AFT43" s="23"/>
      <c r="AFU43" s="23"/>
      <c r="AFV43" s="23"/>
    </row>
    <row r="44" spans="1:854" x14ac:dyDescent="0.2">
      <c r="A44" s="227" t="s">
        <v>76</v>
      </c>
      <c r="B44" s="97">
        <v>1794</v>
      </c>
      <c r="C44" s="97">
        <v>1674.565165</v>
      </c>
      <c r="D44" s="97">
        <v>1568.306812</v>
      </c>
      <c r="E44" s="97">
        <v>1480.691941</v>
      </c>
    </row>
    <row r="45" spans="1:854" x14ac:dyDescent="0.2">
      <c r="A45" s="226" t="s">
        <v>373</v>
      </c>
      <c r="B45" s="93">
        <v>224</v>
      </c>
      <c r="C45" s="93">
        <v>231.83122399999999</v>
      </c>
      <c r="D45" s="93">
        <v>224.46423799999999</v>
      </c>
      <c r="E45" s="93">
        <v>157.40838199999999</v>
      </c>
    </row>
    <row r="46" spans="1:854" x14ac:dyDescent="0.2">
      <c r="A46" s="226" t="s">
        <v>374</v>
      </c>
      <c r="B46" s="93">
        <v>46</v>
      </c>
      <c r="C46" s="93">
        <v>48.411709000000002</v>
      </c>
      <c r="D46" s="93">
        <v>45.884140000000002</v>
      </c>
      <c r="E46" s="93">
        <v>42.882592000000002</v>
      </c>
    </row>
    <row r="47" spans="1:854" s="30" customFormat="1" ht="13.5" thickBot="1" x14ac:dyDescent="0.25">
      <c r="A47" s="227" t="s">
        <v>291</v>
      </c>
      <c r="B47" s="97">
        <v>2064</v>
      </c>
      <c r="C47" s="97">
        <v>1954.808098</v>
      </c>
      <c r="D47" s="97">
        <v>1838.6551899999999</v>
      </c>
      <c r="E47" s="97">
        <v>1680.982915</v>
      </c>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23"/>
      <c r="NI47" s="23"/>
      <c r="NJ47" s="23"/>
      <c r="NK47" s="23"/>
      <c r="NL47" s="23"/>
      <c r="NM47" s="23"/>
      <c r="NN47" s="23"/>
      <c r="NO47" s="23"/>
      <c r="NP47" s="23"/>
      <c r="NQ47" s="23"/>
      <c r="NR47" s="23"/>
      <c r="NS47" s="23"/>
      <c r="NT47" s="23"/>
      <c r="NU47" s="23"/>
      <c r="NV47" s="23"/>
      <c r="NW47" s="23"/>
      <c r="NX47" s="23"/>
      <c r="NY47" s="23"/>
      <c r="NZ47" s="23"/>
      <c r="OA47" s="23"/>
      <c r="OB47" s="23"/>
      <c r="OC47" s="23"/>
      <c r="OD47" s="23"/>
      <c r="OE47" s="23"/>
      <c r="OF47" s="23"/>
      <c r="OG47" s="23"/>
      <c r="OH47" s="23"/>
      <c r="OI47" s="23"/>
      <c r="OJ47" s="23"/>
      <c r="OK47" s="23"/>
      <c r="OL47" s="23"/>
      <c r="OM47" s="23"/>
      <c r="ON47" s="23"/>
      <c r="OO47" s="23"/>
      <c r="OP47" s="23"/>
      <c r="OQ47" s="23"/>
      <c r="OR47" s="23"/>
      <c r="OS47" s="23"/>
      <c r="OT47" s="23"/>
      <c r="OU47" s="23"/>
      <c r="OV47" s="23"/>
      <c r="OW47" s="23"/>
      <c r="OX47" s="23"/>
      <c r="OY47" s="23"/>
      <c r="OZ47" s="23"/>
      <c r="PA47" s="23"/>
      <c r="PB47" s="23"/>
      <c r="PC47" s="23"/>
      <c r="PD47" s="23"/>
      <c r="PE47" s="23"/>
      <c r="PF47" s="23"/>
      <c r="PG47" s="23"/>
      <c r="PH47" s="23"/>
      <c r="PI47" s="23"/>
      <c r="PJ47" s="23"/>
      <c r="PK47" s="23"/>
      <c r="PL47" s="23"/>
      <c r="PM47" s="23"/>
      <c r="PN47" s="23"/>
      <c r="PO47" s="23"/>
      <c r="PP47" s="23"/>
      <c r="PQ47" s="23"/>
      <c r="PR47" s="23"/>
      <c r="PS47" s="23"/>
      <c r="PT47" s="23"/>
      <c r="PU47" s="23"/>
      <c r="PV47" s="23"/>
      <c r="PW47" s="23"/>
      <c r="PX47" s="23"/>
      <c r="PY47" s="23"/>
      <c r="PZ47" s="23"/>
      <c r="QA47" s="23"/>
      <c r="QB47" s="23"/>
      <c r="QC47" s="23"/>
      <c r="QD47" s="23"/>
      <c r="QE47" s="23"/>
      <c r="QF47" s="23"/>
      <c r="QG47" s="23"/>
      <c r="QH47" s="23"/>
      <c r="QI47" s="23"/>
      <c r="QJ47" s="23"/>
      <c r="QK47" s="23"/>
      <c r="QL47" s="23"/>
      <c r="QM47" s="23"/>
      <c r="QN47" s="23"/>
      <c r="QO47" s="23"/>
      <c r="QP47" s="23"/>
      <c r="QQ47" s="23"/>
      <c r="QR47" s="23"/>
      <c r="QS47" s="23"/>
      <c r="QT47" s="23"/>
      <c r="QU47" s="23"/>
      <c r="QV47" s="23"/>
      <c r="QW47" s="23"/>
      <c r="QX47" s="23"/>
      <c r="QY47" s="23"/>
      <c r="QZ47" s="23"/>
      <c r="RA47" s="23"/>
      <c r="RB47" s="23"/>
      <c r="RC47" s="23"/>
      <c r="RD47" s="23"/>
      <c r="RE47" s="23"/>
      <c r="RF47" s="23"/>
      <c r="RG47" s="23"/>
      <c r="RH47" s="23"/>
      <c r="RI47" s="23"/>
      <c r="RJ47" s="23"/>
      <c r="RK47" s="23"/>
      <c r="RL47" s="23"/>
      <c r="RM47" s="23"/>
      <c r="RN47" s="23"/>
      <c r="RO47" s="23"/>
      <c r="RP47" s="23"/>
      <c r="RQ47" s="23"/>
      <c r="RR47" s="23"/>
      <c r="RS47" s="23"/>
      <c r="RT47" s="23"/>
      <c r="RU47" s="23"/>
      <c r="RV47" s="23"/>
      <c r="RW47" s="23"/>
      <c r="RX47" s="23"/>
      <c r="RY47" s="23"/>
      <c r="RZ47" s="23"/>
      <c r="SA47" s="23"/>
      <c r="SB47" s="23"/>
      <c r="SC47" s="23"/>
      <c r="SD47" s="23"/>
      <c r="SE47" s="23"/>
      <c r="SF47" s="23"/>
      <c r="SG47" s="23"/>
      <c r="SH47" s="23"/>
      <c r="SI47" s="23"/>
      <c r="SJ47" s="23"/>
      <c r="SK47" s="23"/>
      <c r="SL47" s="23"/>
      <c r="SM47" s="23"/>
      <c r="SN47" s="23"/>
      <c r="SO47" s="23"/>
      <c r="SP47" s="23"/>
      <c r="SQ47" s="23"/>
      <c r="SR47" s="23"/>
      <c r="SS47" s="23"/>
      <c r="ST47" s="23"/>
      <c r="SU47" s="23"/>
      <c r="SV47" s="23"/>
      <c r="SW47" s="23"/>
      <c r="SX47" s="23"/>
      <c r="SY47" s="23"/>
      <c r="SZ47" s="23"/>
      <c r="TA47" s="23"/>
      <c r="TB47" s="23"/>
      <c r="TC47" s="23"/>
      <c r="TD47" s="23"/>
      <c r="TE47" s="23"/>
      <c r="TF47" s="23"/>
      <c r="TG47" s="23"/>
      <c r="TH47" s="23"/>
      <c r="TI47" s="23"/>
      <c r="TJ47" s="23"/>
      <c r="TK47" s="23"/>
      <c r="TL47" s="23"/>
      <c r="TM47" s="23"/>
      <c r="TN47" s="23"/>
      <c r="TO47" s="23"/>
      <c r="TP47" s="23"/>
      <c r="TQ47" s="23"/>
      <c r="TR47" s="23"/>
      <c r="TS47" s="23"/>
      <c r="TT47" s="23"/>
      <c r="TU47" s="23"/>
      <c r="TV47" s="23"/>
      <c r="TW47" s="23"/>
      <c r="TX47" s="23"/>
      <c r="TY47" s="23"/>
      <c r="TZ47" s="23"/>
      <c r="UA47" s="23"/>
      <c r="UB47" s="23"/>
      <c r="UC47" s="23"/>
      <c r="UD47" s="23"/>
      <c r="UE47" s="23"/>
      <c r="UF47" s="23"/>
      <c r="UG47" s="23"/>
      <c r="UH47" s="23"/>
      <c r="UI47" s="23"/>
      <c r="UJ47" s="23"/>
      <c r="UK47" s="23"/>
      <c r="UL47" s="23"/>
      <c r="UM47" s="23"/>
      <c r="UN47" s="23"/>
      <c r="UO47" s="23"/>
      <c r="UP47" s="23"/>
      <c r="UQ47" s="23"/>
      <c r="UR47" s="23"/>
      <c r="US47" s="23"/>
      <c r="UT47" s="23"/>
      <c r="UU47" s="23"/>
      <c r="UV47" s="23"/>
      <c r="UW47" s="23"/>
      <c r="UX47" s="23"/>
      <c r="UY47" s="23"/>
      <c r="UZ47" s="23"/>
      <c r="VA47" s="23"/>
      <c r="VB47" s="23"/>
      <c r="VC47" s="23"/>
      <c r="VD47" s="23"/>
      <c r="VE47" s="23"/>
      <c r="VF47" s="23"/>
      <c r="VG47" s="23"/>
      <c r="VH47" s="23"/>
      <c r="VI47" s="23"/>
      <c r="VJ47" s="23"/>
      <c r="VK47" s="23"/>
      <c r="VL47" s="23"/>
      <c r="VM47" s="23"/>
      <c r="VN47" s="23"/>
      <c r="VO47" s="23"/>
      <c r="VP47" s="23"/>
      <c r="VQ47" s="23"/>
      <c r="VR47" s="23"/>
      <c r="VS47" s="23"/>
      <c r="VT47" s="23"/>
      <c r="VU47" s="23"/>
      <c r="VV47" s="23"/>
      <c r="VW47" s="23"/>
      <c r="VX47" s="23"/>
      <c r="VY47" s="23"/>
      <c r="VZ47" s="23"/>
      <c r="WA47" s="23"/>
      <c r="WB47" s="23"/>
      <c r="WC47" s="23"/>
      <c r="WD47" s="23"/>
      <c r="WE47" s="23"/>
      <c r="WF47" s="23"/>
      <c r="WG47" s="23"/>
      <c r="WH47" s="23"/>
      <c r="WI47" s="23"/>
      <c r="WJ47" s="23"/>
      <c r="WK47" s="23"/>
      <c r="WL47" s="23"/>
      <c r="WM47" s="23"/>
      <c r="WN47" s="23"/>
      <c r="WO47" s="23"/>
      <c r="WP47" s="23"/>
      <c r="WQ47" s="23"/>
      <c r="WR47" s="23"/>
      <c r="WS47" s="23"/>
      <c r="WT47" s="23"/>
      <c r="WU47" s="23"/>
      <c r="WV47" s="23"/>
      <c r="WW47" s="23"/>
      <c r="WX47" s="23"/>
      <c r="WY47" s="23"/>
      <c r="WZ47" s="23"/>
      <c r="XA47" s="23"/>
      <c r="XB47" s="23"/>
      <c r="XC47" s="23"/>
      <c r="XD47" s="23"/>
      <c r="XE47" s="23"/>
      <c r="XF47" s="23"/>
      <c r="XG47" s="23"/>
      <c r="XH47" s="23"/>
      <c r="XI47" s="23"/>
      <c r="XJ47" s="23"/>
      <c r="XK47" s="23"/>
      <c r="XL47" s="23"/>
      <c r="XM47" s="23"/>
      <c r="XN47" s="23"/>
      <c r="XO47" s="23"/>
      <c r="XP47" s="23"/>
      <c r="XQ47" s="23"/>
      <c r="XR47" s="23"/>
      <c r="XS47" s="23"/>
      <c r="XT47" s="23"/>
      <c r="XU47" s="23"/>
      <c r="XV47" s="23"/>
      <c r="XW47" s="23"/>
      <c r="XX47" s="23"/>
      <c r="XY47" s="23"/>
      <c r="XZ47" s="23"/>
      <c r="YA47" s="23"/>
      <c r="YB47" s="23"/>
      <c r="YC47" s="23"/>
      <c r="YD47" s="23"/>
      <c r="YE47" s="23"/>
      <c r="YF47" s="23"/>
      <c r="YG47" s="23"/>
      <c r="YH47" s="23"/>
      <c r="YI47" s="23"/>
      <c r="YJ47" s="23"/>
      <c r="YK47" s="23"/>
      <c r="YL47" s="23"/>
      <c r="YM47" s="23"/>
      <c r="YN47" s="23"/>
      <c r="YO47" s="23"/>
      <c r="YP47" s="23"/>
      <c r="YQ47" s="23"/>
      <c r="YR47" s="23"/>
      <c r="YS47" s="23"/>
      <c r="YT47" s="23"/>
      <c r="YU47" s="23"/>
      <c r="YV47" s="23"/>
      <c r="YW47" s="23"/>
      <c r="YX47" s="23"/>
      <c r="YY47" s="23"/>
      <c r="YZ47" s="23"/>
      <c r="ZA47" s="23"/>
      <c r="ZB47" s="23"/>
      <c r="ZC47" s="23"/>
      <c r="ZD47" s="23"/>
      <c r="ZE47" s="23"/>
      <c r="ZF47" s="23"/>
      <c r="ZG47" s="23"/>
      <c r="ZH47" s="23"/>
      <c r="ZI47" s="23"/>
      <c r="ZJ47" s="23"/>
      <c r="ZK47" s="23"/>
      <c r="ZL47" s="23"/>
      <c r="ZM47" s="23"/>
      <c r="ZN47" s="23"/>
      <c r="ZO47" s="23"/>
      <c r="ZP47" s="23"/>
      <c r="ZQ47" s="23"/>
      <c r="ZR47" s="23"/>
      <c r="ZS47" s="23"/>
      <c r="ZT47" s="23"/>
      <c r="ZU47" s="23"/>
      <c r="ZV47" s="23"/>
      <c r="ZW47" s="23"/>
      <c r="ZX47" s="23"/>
      <c r="ZY47" s="23"/>
      <c r="ZZ47" s="23"/>
      <c r="AAA47" s="23"/>
      <c r="AAB47" s="23"/>
      <c r="AAC47" s="23"/>
      <c r="AAD47" s="23"/>
      <c r="AAE47" s="23"/>
      <c r="AAF47" s="23"/>
      <c r="AAG47" s="23"/>
      <c r="AAH47" s="23"/>
      <c r="AAI47" s="23"/>
      <c r="AAJ47" s="23"/>
      <c r="AAK47" s="23"/>
      <c r="AAL47" s="23"/>
      <c r="AAM47" s="23"/>
      <c r="AAN47" s="23"/>
      <c r="AAO47" s="23"/>
      <c r="AAP47" s="23"/>
      <c r="AAQ47" s="23"/>
      <c r="AAR47" s="23"/>
      <c r="AAS47" s="23"/>
      <c r="AAT47" s="23"/>
      <c r="AAU47" s="23"/>
      <c r="AAV47" s="23"/>
      <c r="AAW47" s="23"/>
      <c r="AAX47" s="23"/>
      <c r="AAY47" s="23"/>
      <c r="AAZ47" s="23"/>
      <c r="ABA47" s="23"/>
      <c r="ABB47" s="23"/>
      <c r="ABC47" s="23"/>
      <c r="ABD47" s="23"/>
      <c r="ABE47" s="23"/>
      <c r="ABF47" s="23"/>
      <c r="ABG47" s="23"/>
      <c r="ABH47" s="23"/>
      <c r="ABI47" s="23"/>
      <c r="ABJ47" s="23"/>
      <c r="ABK47" s="23"/>
      <c r="ABL47" s="23"/>
      <c r="ABM47" s="23"/>
      <c r="ABN47" s="23"/>
      <c r="ABO47" s="23"/>
      <c r="ABP47" s="23"/>
      <c r="ABQ47" s="23"/>
      <c r="ABR47" s="23"/>
      <c r="ABS47" s="23"/>
      <c r="ABT47" s="23"/>
      <c r="ABU47" s="23"/>
      <c r="ABV47" s="23"/>
      <c r="ABW47" s="23"/>
      <c r="ABX47" s="23"/>
      <c r="ABY47" s="23"/>
      <c r="ABZ47" s="23"/>
      <c r="ACA47" s="23"/>
      <c r="ACB47" s="23"/>
      <c r="ACC47" s="23"/>
      <c r="ACD47" s="23"/>
      <c r="ACE47" s="23"/>
      <c r="ACF47" s="23"/>
      <c r="ACG47" s="23"/>
      <c r="ACH47" s="23"/>
      <c r="ACI47" s="23"/>
      <c r="ACJ47" s="23"/>
      <c r="ACK47" s="23"/>
      <c r="ACL47" s="23"/>
      <c r="ACM47" s="23"/>
      <c r="ACN47" s="23"/>
      <c r="ACO47" s="23"/>
      <c r="ACP47" s="23"/>
      <c r="ACQ47" s="23"/>
      <c r="ACR47" s="23"/>
      <c r="ACS47" s="23"/>
      <c r="ACT47" s="23"/>
      <c r="ACU47" s="23"/>
      <c r="ACV47" s="23"/>
      <c r="ACW47" s="23"/>
      <c r="ACX47" s="23"/>
      <c r="ACY47" s="23"/>
      <c r="ACZ47" s="23"/>
      <c r="ADA47" s="23"/>
      <c r="ADB47" s="23"/>
      <c r="ADC47" s="23"/>
      <c r="ADD47" s="23"/>
      <c r="ADE47" s="23"/>
      <c r="ADF47" s="23"/>
      <c r="ADG47" s="23"/>
      <c r="ADH47" s="23"/>
      <c r="ADI47" s="23"/>
      <c r="ADJ47" s="23"/>
      <c r="ADK47" s="23"/>
      <c r="ADL47" s="23"/>
      <c r="ADM47" s="23"/>
      <c r="ADN47" s="23"/>
      <c r="ADO47" s="23"/>
      <c r="ADP47" s="23"/>
      <c r="ADQ47" s="23"/>
      <c r="ADR47" s="23"/>
      <c r="ADS47" s="23"/>
      <c r="ADT47" s="23"/>
      <c r="ADU47" s="23"/>
      <c r="ADV47" s="23"/>
      <c r="ADW47" s="23"/>
      <c r="ADX47" s="23"/>
      <c r="ADY47" s="23"/>
      <c r="ADZ47" s="23"/>
      <c r="AEA47" s="23"/>
      <c r="AEB47" s="23"/>
      <c r="AEC47" s="23"/>
      <c r="AED47" s="23"/>
      <c r="AEE47" s="23"/>
      <c r="AEF47" s="23"/>
      <c r="AEG47" s="23"/>
      <c r="AEH47" s="23"/>
      <c r="AEI47" s="23"/>
      <c r="AEJ47" s="23"/>
      <c r="AEK47" s="23"/>
      <c r="AEL47" s="23"/>
      <c r="AEM47" s="23"/>
      <c r="AEN47" s="23"/>
      <c r="AEO47" s="23"/>
      <c r="AEP47" s="23"/>
      <c r="AEQ47" s="23"/>
      <c r="AER47" s="23"/>
      <c r="AES47" s="23"/>
      <c r="AET47" s="23"/>
      <c r="AEU47" s="23"/>
      <c r="AEV47" s="23"/>
      <c r="AEW47" s="23"/>
      <c r="AEX47" s="23"/>
      <c r="AEY47" s="23"/>
      <c r="AEZ47" s="23"/>
      <c r="AFA47" s="23"/>
      <c r="AFB47" s="23"/>
      <c r="AFC47" s="23"/>
      <c r="AFD47" s="23"/>
      <c r="AFE47" s="23"/>
      <c r="AFF47" s="23"/>
      <c r="AFG47" s="23"/>
      <c r="AFH47" s="23"/>
      <c r="AFI47" s="23"/>
      <c r="AFJ47" s="23"/>
      <c r="AFK47" s="23"/>
      <c r="AFL47" s="23"/>
      <c r="AFM47" s="23"/>
      <c r="AFN47" s="23"/>
      <c r="AFO47" s="23"/>
      <c r="AFP47" s="23"/>
      <c r="AFQ47" s="23"/>
      <c r="AFR47" s="23"/>
      <c r="AFS47" s="23"/>
      <c r="AFT47" s="23"/>
      <c r="AFU47" s="23"/>
      <c r="AFV47" s="23"/>
    </row>
    <row r="48" spans="1:854" s="29" customFormat="1" ht="13.5" thickBot="1" x14ac:dyDescent="0.25">
      <c r="A48" s="227" t="s">
        <v>292</v>
      </c>
      <c r="B48" s="97">
        <v>36804</v>
      </c>
      <c r="C48" s="97">
        <v>36129.415801000003</v>
      </c>
      <c r="D48" s="97">
        <v>35783.585284000001</v>
      </c>
      <c r="E48" s="97">
        <v>35817.81375899999</v>
      </c>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27"/>
      <c r="EB48" s="27"/>
      <c r="EC48" s="27"/>
      <c r="ED48" s="27"/>
      <c r="EE48" s="27"/>
      <c r="EF48" s="27"/>
      <c r="EG48" s="27"/>
      <c r="EH48" s="27"/>
      <c r="EI48" s="27"/>
      <c r="EJ48" s="27"/>
      <c r="EK48" s="27"/>
      <c r="EL48" s="27"/>
      <c r="EM48" s="27"/>
      <c r="EN48" s="27"/>
      <c r="EO48" s="27"/>
      <c r="EP48" s="27"/>
      <c r="EQ48" s="27"/>
      <c r="ER48" s="27"/>
      <c r="ES48" s="27"/>
      <c r="ET48" s="27"/>
      <c r="EU48" s="27"/>
      <c r="EV48" s="27"/>
      <c r="EW48" s="27"/>
      <c r="EX48" s="27"/>
      <c r="EY48" s="27"/>
      <c r="EZ48" s="27"/>
      <c r="FA48" s="27"/>
      <c r="FB48" s="27"/>
      <c r="FC48" s="27"/>
      <c r="FD48" s="27"/>
      <c r="FE48" s="27"/>
      <c r="FF48" s="27"/>
      <c r="FG48" s="27"/>
      <c r="FH48" s="27"/>
      <c r="FI48" s="27"/>
      <c r="FJ48" s="27"/>
      <c r="FK48" s="27"/>
      <c r="FL48" s="27"/>
      <c r="FM48" s="27"/>
      <c r="FN48" s="27"/>
      <c r="FO48" s="27"/>
      <c r="FP48" s="27"/>
      <c r="FQ48" s="27"/>
      <c r="FR48" s="27"/>
      <c r="FS48" s="27"/>
      <c r="FT48" s="27"/>
      <c r="FU48" s="27"/>
      <c r="FV48" s="27"/>
      <c r="FW48" s="27"/>
      <c r="FX48" s="27"/>
      <c r="FY48" s="27"/>
      <c r="FZ48" s="27"/>
      <c r="GA48" s="27"/>
      <c r="GB48" s="27"/>
      <c r="GC48" s="27"/>
      <c r="GD48" s="27"/>
      <c r="GE48" s="27"/>
      <c r="GF48" s="27"/>
      <c r="GG48" s="27"/>
      <c r="GH48" s="27"/>
      <c r="GI48" s="27"/>
      <c r="GJ48" s="27"/>
      <c r="GK48" s="27"/>
      <c r="GL48" s="27"/>
      <c r="GM48" s="27"/>
      <c r="GN48" s="27"/>
      <c r="GO48" s="27"/>
      <c r="GP48" s="27"/>
      <c r="GQ48" s="27"/>
      <c r="GR48" s="27"/>
      <c r="GS48" s="27"/>
      <c r="GT48" s="27"/>
      <c r="GU48" s="27"/>
      <c r="GV48" s="27"/>
      <c r="GW48" s="27"/>
      <c r="GX48" s="27"/>
      <c r="GY48" s="27"/>
      <c r="GZ48" s="27"/>
      <c r="HA48" s="27"/>
      <c r="HB48" s="27"/>
      <c r="HC48" s="27"/>
      <c r="HD48" s="27"/>
      <c r="HE48" s="27"/>
      <c r="HF48" s="27"/>
      <c r="HG48" s="27"/>
      <c r="HH48" s="27"/>
      <c r="HI48" s="27"/>
      <c r="HJ48" s="27"/>
      <c r="HK48" s="27"/>
      <c r="HL48" s="27"/>
      <c r="HM48" s="27"/>
      <c r="HN48" s="27"/>
      <c r="HO48" s="27"/>
      <c r="HP48" s="27"/>
      <c r="HQ48" s="27"/>
      <c r="HR48" s="27"/>
      <c r="HS48" s="27"/>
      <c r="HT48" s="27"/>
      <c r="HU48" s="27"/>
      <c r="HV48" s="27"/>
      <c r="HW48" s="27"/>
      <c r="HX48" s="27"/>
      <c r="HY48" s="27"/>
      <c r="HZ48" s="27"/>
      <c r="IA48" s="27"/>
      <c r="IB48" s="27"/>
      <c r="IC48" s="27"/>
      <c r="ID48" s="27"/>
      <c r="IE48" s="27"/>
      <c r="IF48" s="27"/>
      <c r="IG48" s="27"/>
      <c r="IH48" s="27"/>
      <c r="II48" s="27"/>
      <c r="IJ48" s="27"/>
      <c r="IK48" s="27"/>
      <c r="IL48" s="27"/>
      <c r="IM48" s="27"/>
      <c r="IN48" s="27"/>
      <c r="IO48" s="27"/>
      <c r="IP48" s="27"/>
      <c r="IQ48" s="27"/>
      <c r="IR48" s="27"/>
      <c r="IS48" s="27"/>
      <c r="IT48" s="27"/>
      <c r="IU48" s="27"/>
      <c r="IV48" s="27"/>
      <c r="IW48" s="27"/>
      <c r="IX48" s="27"/>
      <c r="IY48" s="27"/>
      <c r="IZ48" s="27"/>
      <c r="JA48" s="27"/>
      <c r="JB48" s="27"/>
      <c r="JC48" s="27"/>
      <c r="JD48" s="27"/>
      <c r="JE48" s="27"/>
      <c r="JF48" s="27"/>
      <c r="JG48" s="27"/>
      <c r="JH48" s="27"/>
      <c r="JI48" s="27"/>
      <c r="JJ48" s="27"/>
      <c r="JK48" s="27"/>
      <c r="JL48" s="27"/>
      <c r="JM48" s="27"/>
      <c r="JN48" s="27"/>
      <c r="JO48" s="27"/>
      <c r="JP48" s="27"/>
      <c r="JQ48" s="27"/>
      <c r="JR48" s="27"/>
      <c r="JS48" s="27"/>
      <c r="JT48" s="27"/>
      <c r="JU48" s="27"/>
      <c r="JV48" s="27"/>
      <c r="JW48" s="27"/>
      <c r="JX48" s="27"/>
      <c r="JY48" s="27"/>
      <c r="JZ48" s="27"/>
      <c r="KA48" s="27"/>
      <c r="KB48" s="27"/>
      <c r="KC48" s="27"/>
      <c r="KD48" s="27"/>
      <c r="KE48" s="27"/>
      <c r="KF48" s="27"/>
      <c r="KG48" s="27"/>
      <c r="KH48" s="27"/>
      <c r="KI48" s="27"/>
      <c r="KJ48" s="27"/>
      <c r="KK48" s="27"/>
      <c r="KL48" s="27"/>
      <c r="KM48" s="27"/>
      <c r="KN48" s="27"/>
      <c r="KO48" s="27"/>
      <c r="KP48" s="27"/>
      <c r="KQ48" s="27"/>
      <c r="KR48" s="27"/>
      <c r="KS48" s="27"/>
      <c r="KT48" s="27"/>
      <c r="KU48" s="27"/>
      <c r="KV48" s="27"/>
      <c r="KW48" s="27"/>
      <c r="KX48" s="27"/>
      <c r="KY48" s="27"/>
      <c r="KZ48" s="27"/>
      <c r="LA48" s="27"/>
      <c r="LB48" s="27"/>
      <c r="LC48" s="27"/>
      <c r="LD48" s="27"/>
      <c r="LE48" s="27"/>
      <c r="LF48" s="27"/>
      <c r="LG48" s="27"/>
      <c r="LH48" s="27"/>
      <c r="LI48" s="27"/>
      <c r="LJ48" s="27"/>
      <c r="LK48" s="27"/>
      <c r="LL48" s="27"/>
      <c r="LM48" s="27"/>
      <c r="LN48" s="27"/>
      <c r="LO48" s="27"/>
      <c r="LP48" s="27"/>
      <c r="LQ48" s="27"/>
      <c r="LR48" s="27"/>
      <c r="LS48" s="27"/>
      <c r="LT48" s="27"/>
      <c r="LU48" s="27"/>
      <c r="LV48" s="27"/>
      <c r="LW48" s="27"/>
      <c r="LX48" s="27"/>
      <c r="LY48" s="27"/>
      <c r="LZ48" s="27"/>
      <c r="MA48" s="27"/>
      <c r="MB48" s="27"/>
      <c r="MC48" s="27"/>
      <c r="MD48" s="27"/>
      <c r="ME48" s="27"/>
      <c r="MF48" s="27"/>
      <c r="MG48" s="27"/>
      <c r="MH48" s="27"/>
      <c r="MI48" s="27"/>
      <c r="MJ48" s="27"/>
      <c r="MK48" s="27"/>
      <c r="ML48" s="27"/>
      <c r="MM48" s="27"/>
      <c r="MN48" s="27"/>
      <c r="MO48" s="27"/>
      <c r="MP48" s="27"/>
      <c r="MQ48" s="27"/>
      <c r="MR48" s="27"/>
      <c r="MS48" s="27"/>
      <c r="MT48" s="27"/>
      <c r="MU48" s="27"/>
      <c r="MV48" s="27"/>
      <c r="MW48" s="27"/>
      <c r="MX48" s="27"/>
      <c r="MY48" s="27"/>
      <c r="MZ48" s="27"/>
      <c r="NA48" s="27"/>
      <c r="NB48" s="27"/>
      <c r="NC48" s="27"/>
      <c r="ND48" s="27"/>
      <c r="NE48" s="27"/>
      <c r="NF48" s="27"/>
      <c r="NG48" s="27"/>
      <c r="NH48" s="27"/>
      <c r="NI48" s="27"/>
      <c r="NJ48" s="27"/>
      <c r="NK48" s="27"/>
      <c r="NL48" s="27"/>
      <c r="NM48" s="27"/>
      <c r="NN48" s="27"/>
      <c r="NO48" s="27"/>
      <c r="NP48" s="27"/>
      <c r="NQ48" s="27"/>
      <c r="NR48" s="27"/>
      <c r="NS48" s="27"/>
      <c r="NT48" s="27"/>
      <c r="NU48" s="27"/>
      <c r="NV48" s="27"/>
      <c r="NW48" s="27"/>
      <c r="NX48" s="27"/>
      <c r="NY48" s="27"/>
      <c r="NZ48" s="27"/>
      <c r="OA48" s="27"/>
      <c r="OB48" s="27"/>
      <c r="OC48" s="27"/>
      <c r="OD48" s="27"/>
      <c r="OE48" s="27"/>
      <c r="OF48" s="27"/>
      <c r="OG48" s="27"/>
      <c r="OH48" s="27"/>
      <c r="OI48" s="27"/>
      <c r="OJ48" s="27"/>
      <c r="OK48" s="27"/>
      <c r="OL48" s="27"/>
      <c r="OM48" s="27"/>
      <c r="ON48" s="27"/>
      <c r="OO48" s="27"/>
      <c r="OP48" s="27"/>
      <c r="OQ48" s="27"/>
      <c r="OR48" s="27"/>
      <c r="OS48" s="27"/>
      <c r="OT48" s="27"/>
      <c r="OU48" s="27"/>
      <c r="OV48" s="27"/>
      <c r="OW48" s="27"/>
      <c r="OX48" s="27"/>
      <c r="OY48" s="27"/>
      <c r="OZ48" s="27"/>
      <c r="PA48" s="27"/>
      <c r="PB48" s="27"/>
      <c r="PC48" s="27"/>
      <c r="PD48" s="27"/>
      <c r="PE48" s="27"/>
      <c r="PF48" s="27"/>
      <c r="PG48" s="27"/>
      <c r="PH48" s="27"/>
      <c r="PI48" s="27"/>
      <c r="PJ48" s="27"/>
      <c r="PK48" s="27"/>
      <c r="PL48" s="27"/>
      <c r="PM48" s="27"/>
      <c r="PN48" s="27"/>
      <c r="PO48" s="27"/>
      <c r="PP48" s="27"/>
      <c r="PQ48" s="27"/>
      <c r="PR48" s="27"/>
      <c r="PS48" s="27"/>
      <c r="PT48" s="27"/>
      <c r="PU48" s="27"/>
      <c r="PV48" s="27"/>
      <c r="PW48" s="27"/>
      <c r="PX48" s="27"/>
      <c r="PY48" s="27"/>
      <c r="PZ48" s="27"/>
      <c r="QA48" s="27"/>
      <c r="QB48" s="27"/>
      <c r="QC48" s="27"/>
      <c r="QD48" s="27"/>
      <c r="QE48" s="27"/>
      <c r="QF48" s="27"/>
      <c r="QG48" s="27"/>
      <c r="QH48" s="27"/>
      <c r="QI48" s="27"/>
      <c r="QJ48" s="27"/>
      <c r="QK48" s="27"/>
      <c r="QL48" s="27"/>
      <c r="QM48" s="27"/>
      <c r="QN48" s="27"/>
      <c r="QO48" s="27"/>
      <c r="QP48" s="27"/>
      <c r="QQ48" s="27"/>
      <c r="QR48" s="27"/>
      <c r="QS48" s="27"/>
      <c r="QT48" s="27"/>
      <c r="QU48" s="27"/>
      <c r="QV48" s="27"/>
      <c r="QW48" s="27"/>
      <c r="QX48" s="27"/>
      <c r="QY48" s="27"/>
      <c r="QZ48" s="27"/>
      <c r="RA48" s="27"/>
      <c r="RB48" s="27"/>
      <c r="RC48" s="27"/>
      <c r="RD48" s="27"/>
      <c r="RE48" s="27"/>
      <c r="RF48" s="27"/>
      <c r="RG48" s="27"/>
      <c r="RH48" s="27"/>
      <c r="RI48" s="27"/>
      <c r="RJ48" s="27"/>
      <c r="RK48" s="27"/>
      <c r="RL48" s="27"/>
      <c r="RM48" s="27"/>
      <c r="RN48" s="27"/>
      <c r="RO48" s="27"/>
      <c r="RP48" s="27"/>
      <c r="RQ48" s="27"/>
      <c r="RR48" s="27"/>
      <c r="RS48" s="27"/>
      <c r="RT48" s="27"/>
      <c r="RU48" s="27"/>
      <c r="RV48" s="27"/>
      <c r="RW48" s="27"/>
      <c r="RX48" s="27"/>
      <c r="RY48" s="27"/>
      <c r="RZ48" s="27"/>
      <c r="SA48" s="27"/>
      <c r="SB48" s="27"/>
      <c r="SC48" s="27"/>
      <c r="SD48" s="27"/>
      <c r="SE48" s="27"/>
      <c r="SF48" s="27"/>
      <c r="SG48" s="27"/>
      <c r="SH48" s="27"/>
      <c r="SI48" s="27"/>
      <c r="SJ48" s="27"/>
      <c r="SK48" s="27"/>
      <c r="SL48" s="27"/>
      <c r="SM48" s="27"/>
      <c r="SN48" s="27"/>
      <c r="SO48" s="27"/>
      <c r="SP48" s="27"/>
      <c r="SQ48" s="27"/>
      <c r="SR48" s="27"/>
      <c r="SS48" s="27"/>
      <c r="ST48" s="27"/>
      <c r="SU48" s="27"/>
      <c r="SV48" s="27"/>
      <c r="SW48" s="27"/>
      <c r="SX48" s="27"/>
      <c r="SY48" s="27"/>
      <c r="SZ48" s="27"/>
      <c r="TA48" s="27"/>
      <c r="TB48" s="27"/>
      <c r="TC48" s="27"/>
      <c r="TD48" s="27"/>
      <c r="TE48" s="27"/>
      <c r="TF48" s="27"/>
      <c r="TG48" s="27"/>
      <c r="TH48" s="27"/>
      <c r="TI48" s="27"/>
      <c r="TJ48" s="27"/>
      <c r="TK48" s="27"/>
      <c r="TL48" s="27"/>
      <c r="TM48" s="27"/>
      <c r="TN48" s="27"/>
      <c r="TO48" s="27"/>
      <c r="TP48" s="27"/>
      <c r="TQ48" s="27"/>
      <c r="TR48" s="27"/>
      <c r="TS48" s="27"/>
      <c r="TT48" s="27"/>
      <c r="TU48" s="27"/>
      <c r="TV48" s="27"/>
      <c r="TW48" s="27"/>
      <c r="TX48" s="27"/>
      <c r="TY48" s="27"/>
      <c r="TZ48" s="27"/>
      <c r="UA48" s="27"/>
      <c r="UB48" s="27"/>
      <c r="UC48" s="27"/>
      <c r="UD48" s="27"/>
      <c r="UE48" s="27"/>
      <c r="UF48" s="27"/>
      <c r="UG48" s="27"/>
      <c r="UH48" s="27"/>
      <c r="UI48" s="27"/>
      <c r="UJ48" s="27"/>
      <c r="UK48" s="27"/>
      <c r="UL48" s="27"/>
      <c r="UM48" s="27"/>
      <c r="UN48" s="27"/>
      <c r="UO48" s="27"/>
      <c r="UP48" s="27"/>
      <c r="UQ48" s="27"/>
      <c r="UR48" s="27"/>
      <c r="US48" s="27"/>
      <c r="UT48" s="27"/>
      <c r="UU48" s="27"/>
      <c r="UV48" s="27"/>
      <c r="UW48" s="27"/>
      <c r="UX48" s="27"/>
      <c r="UY48" s="27"/>
      <c r="UZ48" s="27"/>
      <c r="VA48" s="27"/>
      <c r="VB48" s="27"/>
      <c r="VC48" s="27"/>
      <c r="VD48" s="27"/>
      <c r="VE48" s="27"/>
      <c r="VF48" s="27"/>
      <c r="VG48" s="27"/>
      <c r="VH48" s="27"/>
      <c r="VI48" s="27"/>
      <c r="VJ48" s="27"/>
      <c r="VK48" s="27"/>
      <c r="VL48" s="27"/>
      <c r="VM48" s="27"/>
      <c r="VN48" s="27"/>
      <c r="VO48" s="27"/>
      <c r="VP48" s="27"/>
      <c r="VQ48" s="27"/>
      <c r="VR48" s="27"/>
      <c r="VS48" s="27"/>
      <c r="VT48" s="27"/>
      <c r="VU48" s="27"/>
      <c r="VV48" s="27"/>
      <c r="VW48" s="27"/>
      <c r="VX48" s="27"/>
      <c r="VY48" s="27"/>
      <c r="VZ48" s="27"/>
      <c r="WA48" s="27"/>
      <c r="WB48" s="27"/>
      <c r="WC48" s="27"/>
      <c r="WD48" s="27"/>
      <c r="WE48" s="27"/>
      <c r="WF48" s="27"/>
      <c r="WG48" s="27"/>
      <c r="WH48" s="27"/>
      <c r="WI48" s="27"/>
      <c r="WJ48" s="27"/>
      <c r="WK48" s="27"/>
      <c r="WL48" s="27"/>
      <c r="WM48" s="27"/>
      <c r="WN48" s="27"/>
      <c r="WO48" s="27"/>
      <c r="WP48" s="27"/>
      <c r="WQ48" s="27"/>
      <c r="WR48" s="27"/>
      <c r="WS48" s="27"/>
      <c r="WT48" s="27"/>
      <c r="WU48" s="27"/>
      <c r="WV48" s="27"/>
      <c r="WW48" s="27"/>
      <c r="WX48" s="27"/>
      <c r="WY48" s="27"/>
      <c r="WZ48" s="27"/>
      <c r="XA48" s="27"/>
      <c r="XB48" s="27"/>
      <c r="XC48" s="27"/>
      <c r="XD48" s="27"/>
      <c r="XE48" s="27"/>
      <c r="XF48" s="27"/>
      <c r="XG48" s="27"/>
      <c r="XH48" s="27"/>
      <c r="XI48" s="27"/>
      <c r="XJ48" s="27"/>
      <c r="XK48" s="27"/>
      <c r="XL48" s="27"/>
      <c r="XM48" s="27"/>
      <c r="XN48" s="27"/>
      <c r="XO48" s="27"/>
      <c r="XP48" s="27"/>
      <c r="XQ48" s="27"/>
      <c r="XR48" s="27"/>
      <c r="XS48" s="27"/>
      <c r="XT48" s="27"/>
      <c r="XU48" s="27"/>
      <c r="XV48" s="27"/>
      <c r="XW48" s="27"/>
      <c r="XX48" s="27"/>
      <c r="XY48" s="27"/>
      <c r="XZ48" s="27"/>
      <c r="YA48" s="27"/>
      <c r="YB48" s="27"/>
      <c r="YC48" s="27"/>
      <c r="YD48" s="27"/>
      <c r="YE48" s="27"/>
      <c r="YF48" s="27"/>
      <c r="YG48" s="27"/>
      <c r="YH48" s="27"/>
      <c r="YI48" s="27"/>
      <c r="YJ48" s="27"/>
      <c r="YK48" s="27"/>
      <c r="YL48" s="27"/>
      <c r="YM48" s="27"/>
      <c r="YN48" s="27"/>
      <c r="YO48" s="27"/>
      <c r="YP48" s="27"/>
      <c r="YQ48" s="27"/>
      <c r="YR48" s="27"/>
      <c r="YS48" s="27"/>
      <c r="YT48" s="27"/>
      <c r="YU48" s="27"/>
      <c r="YV48" s="27"/>
      <c r="YW48" s="27"/>
      <c r="YX48" s="27"/>
      <c r="YY48" s="27"/>
      <c r="YZ48" s="27"/>
      <c r="ZA48" s="27"/>
      <c r="ZB48" s="27"/>
      <c r="ZC48" s="27"/>
      <c r="ZD48" s="27"/>
      <c r="ZE48" s="27"/>
      <c r="ZF48" s="27"/>
      <c r="ZG48" s="27"/>
      <c r="ZH48" s="27"/>
      <c r="ZI48" s="27"/>
      <c r="ZJ48" s="27"/>
      <c r="ZK48" s="27"/>
      <c r="ZL48" s="27"/>
      <c r="ZM48" s="27"/>
      <c r="ZN48" s="27"/>
      <c r="ZO48" s="27"/>
      <c r="ZP48" s="27"/>
      <c r="ZQ48" s="27"/>
      <c r="ZR48" s="27"/>
      <c r="ZS48" s="27"/>
      <c r="ZT48" s="27"/>
      <c r="ZU48" s="27"/>
      <c r="ZV48" s="27"/>
      <c r="ZW48" s="27"/>
      <c r="ZX48" s="27"/>
      <c r="ZY48" s="27"/>
      <c r="ZZ48" s="27"/>
      <c r="AAA48" s="27"/>
      <c r="AAB48" s="27"/>
      <c r="AAC48" s="27"/>
      <c r="AAD48" s="27"/>
      <c r="AAE48" s="27"/>
      <c r="AAF48" s="27"/>
      <c r="AAG48" s="27"/>
      <c r="AAH48" s="27"/>
      <c r="AAI48" s="27"/>
      <c r="AAJ48" s="27"/>
      <c r="AAK48" s="27"/>
      <c r="AAL48" s="27"/>
      <c r="AAM48" s="27"/>
      <c r="AAN48" s="27"/>
      <c r="AAO48" s="27"/>
      <c r="AAP48" s="27"/>
      <c r="AAQ48" s="27"/>
      <c r="AAR48" s="27"/>
      <c r="AAS48" s="27"/>
      <c r="AAT48" s="27"/>
      <c r="AAU48" s="27"/>
      <c r="AAV48" s="27"/>
      <c r="AAW48" s="27"/>
      <c r="AAX48" s="27"/>
      <c r="AAY48" s="27"/>
      <c r="AAZ48" s="27"/>
      <c r="ABA48" s="27"/>
      <c r="ABB48" s="27"/>
      <c r="ABC48" s="27"/>
      <c r="ABD48" s="27"/>
      <c r="ABE48" s="27"/>
      <c r="ABF48" s="27"/>
      <c r="ABG48" s="27"/>
      <c r="ABH48" s="27"/>
      <c r="ABI48" s="27"/>
      <c r="ABJ48" s="27"/>
      <c r="ABK48" s="27"/>
      <c r="ABL48" s="27"/>
      <c r="ABM48" s="27"/>
      <c r="ABN48" s="27"/>
      <c r="ABO48" s="27"/>
      <c r="ABP48" s="27"/>
      <c r="ABQ48" s="27"/>
      <c r="ABR48" s="27"/>
      <c r="ABS48" s="27"/>
      <c r="ABT48" s="27"/>
      <c r="ABU48" s="27"/>
      <c r="ABV48" s="27"/>
      <c r="ABW48" s="27"/>
      <c r="ABX48" s="27"/>
      <c r="ABY48" s="27"/>
      <c r="ABZ48" s="27"/>
      <c r="ACA48" s="27"/>
      <c r="ACB48" s="27"/>
      <c r="ACC48" s="27"/>
      <c r="ACD48" s="27"/>
      <c r="ACE48" s="27"/>
      <c r="ACF48" s="27"/>
      <c r="ACG48" s="27"/>
      <c r="ACH48" s="27"/>
      <c r="ACI48" s="27"/>
      <c r="ACJ48" s="27"/>
      <c r="ACK48" s="27"/>
      <c r="ACL48" s="27"/>
      <c r="ACM48" s="27"/>
      <c r="ACN48" s="27"/>
      <c r="ACO48" s="27"/>
      <c r="ACP48" s="27"/>
      <c r="ACQ48" s="27"/>
      <c r="ACR48" s="27"/>
      <c r="ACS48" s="27"/>
      <c r="ACT48" s="27"/>
      <c r="ACU48" s="27"/>
      <c r="ACV48" s="27"/>
      <c r="ACW48" s="27"/>
      <c r="ACX48" s="27"/>
      <c r="ACY48" s="27"/>
      <c r="ACZ48" s="27"/>
      <c r="ADA48" s="27"/>
      <c r="ADB48" s="27"/>
      <c r="ADC48" s="27"/>
      <c r="ADD48" s="27"/>
      <c r="ADE48" s="27"/>
      <c r="ADF48" s="27"/>
      <c r="ADG48" s="27"/>
      <c r="ADH48" s="27"/>
      <c r="ADI48" s="27"/>
      <c r="ADJ48" s="27"/>
      <c r="ADK48" s="27"/>
      <c r="ADL48" s="27"/>
      <c r="ADM48" s="27"/>
      <c r="ADN48" s="27"/>
      <c r="ADO48" s="27"/>
      <c r="ADP48" s="27"/>
      <c r="ADQ48" s="27"/>
      <c r="ADR48" s="27"/>
      <c r="ADS48" s="27"/>
      <c r="ADT48" s="27"/>
      <c r="ADU48" s="27"/>
      <c r="ADV48" s="27"/>
      <c r="ADW48" s="27"/>
      <c r="ADX48" s="27"/>
      <c r="ADY48" s="27"/>
      <c r="ADZ48" s="27"/>
      <c r="AEA48" s="27"/>
      <c r="AEB48" s="27"/>
      <c r="AEC48" s="27"/>
      <c r="AED48" s="27"/>
      <c r="AEE48" s="27"/>
      <c r="AEF48" s="27"/>
      <c r="AEG48" s="27"/>
      <c r="AEH48" s="27"/>
      <c r="AEI48" s="27"/>
      <c r="AEJ48" s="27"/>
      <c r="AEK48" s="27"/>
      <c r="AEL48" s="27"/>
      <c r="AEM48" s="27"/>
      <c r="AEN48" s="27"/>
      <c r="AEO48" s="27"/>
      <c r="AEP48" s="27"/>
      <c r="AEQ48" s="27"/>
      <c r="AER48" s="27"/>
      <c r="AES48" s="27"/>
      <c r="AET48" s="27"/>
      <c r="AEU48" s="27"/>
      <c r="AEV48" s="27"/>
      <c r="AEW48" s="27"/>
      <c r="AEX48" s="27"/>
      <c r="AEY48" s="27"/>
      <c r="AEZ48" s="27"/>
      <c r="AFA48" s="27"/>
      <c r="AFB48" s="27"/>
      <c r="AFC48" s="27"/>
      <c r="AFD48" s="27"/>
      <c r="AFE48" s="27"/>
      <c r="AFF48" s="27"/>
      <c r="AFG48" s="27"/>
      <c r="AFH48" s="27"/>
      <c r="AFI48" s="27"/>
      <c r="AFJ48" s="27"/>
      <c r="AFK48" s="27"/>
      <c r="AFL48" s="27"/>
      <c r="AFM48" s="27"/>
      <c r="AFN48" s="27"/>
      <c r="AFO48" s="27"/>
      <c r="AFP48" s="27"/>
      <c r="AFQ48" s="27"/>
      <c r="AFR48" s="27"/>
      <c r="AFS48" s="27"/>
      <c r="AFT48" s="27"/>
      <c r="AFU48" s="27"/>
      <c r="AFV48" s="27"/>
    </row>
    <row r="60" spans="1:1" x14ac:dyDescent="0.2">
      <c r="A60" s="31"/>
    </row>
  </sheetData>
  <mergeCells count="3">
    <mergeCell ref="A1:E1"/>
    <mergeCell ref="A2:E2"/>
    <mergeCell ref="A3:E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07621-FAC5-4999-97EE-B4BAB76072DE}">
  <sheetPr>
    <tabColor rgb="FF00B050"/>
  </sheetPr>
  <dimension ref="B1:N25"/>
  <sheetViews>
    <sheetView zoomScale="70" zoomScaleNormal="70" workbookViewId="0"/>
  </sheetViews>
  <sheetFormatPr defaultRowHeight="15" x14ac:dyDescent="0.25"/>
  <cols>
    <col min="2" max="2" width="18.42578125" customWidth="1"/>
    <col min="3" max="3" width="17" customWidth="1"/>
    <col min="4" max="4" width="15.140625" customWidth="1"/>
    <col min="5" max="5" width="16.140625" customWidth="1"/>
    <col min="6" max="6" width="27.42578125" customWidth="1"/>
    <col min="7" max="7" width="18.28515625" customWidth="1"/>
    <col min="8" max="8" width="18.140625" customWidth="1"/>
    <col min="9" max="9" width="12" customWidth="1"/>
    <col min="10" max="10" width="11.42578125" customWidth="1"/>
  </cols>
  <sheetData>
    <row r="1" spans="2:14" ht="15.75" x14ac:dyDescent="0.25">
      <c r="B1" s="130" t="s">
        <v>455</v>
      </c>
      <c r="N1" s="177"/>
    </row>
    <row r="2" spans="2:14" x14ac:dyDescent="0.25">
      <c r="N2" s="123"/>
    </row>
    <row r="3" spans="2:14" x14ac:dyDescent="0.25">
      <c r="B3" s="131" t="s">
        <v>462</v>
      </c>
      <c r="N3" s="123"/>
    </row>
    <row r="4" spans="2:14" x14ac:dyDescent="0.25">
      <c r="B4" s="131" t="s">
        <v>408</v>
      </c>
    </row>
    <row r="6" spans="2:14" x14ac:dyDescent="0.25">
      <c r="B6" s="125" t="s">
        <v>434</v>
      </c>
      <c r="C6" s="125"/>
      <c r="D6" s="125"/>
      <c r="E6" s="125"/>
      <c r="F6" s="125"/>
      <c r="G6" s="125"/>
    </row>
    <row r="7" spans="2:14" ht="45" x14ac:dyDescent="0.25">
      <c r="B7" s="157" t="s">
        <v>397</v>
      </c>
      <c r="C7" s="157" t="s">
        <v>398</v>
      </c>
      <c r="D7" s="157" t="s">
        <v>411</v>
      </c>
      <c r="E7" s="157" t="s">
        <v>412</v>
      </c>
      <c r="F7" s="157" t="s">
        <v>409</v>
      </c>
      <c r="G7" s="152"/>
      <c r="H7" s="152"/>
    </row>
    <row r="8" spans="2:14" x14ac:dyDescent="0.25">
      <c r="B8" s="158" t="s">
        <v>317</v>
      </c>
      <c r="C8" s="159">
        <v>50000</v>
      </c>
      <c r="D8" s="158">
        <v>20</v>
      </c>
      <c r="E8" s="158">
        <v>1</v>
      </c>
      <c r="F8" s="158">
        <v>2</v>
      </c>
    </row>
    <row r="9" spans="2:14" x14ac:dyDescent="0.25">
      <c r="B9" s="158" t="s">
        <v>399</v>
      </c>
      <c r="C9" s="159">
        <v>30000</v>
      </c>
      <c r="D9" s="158">
        <v>80</v>
      </c>
      <c r="E9" s="158">
        <v>3</v>
      </c>
      <c r="F9" s="158">
        <v>2</v>
      </c>
      <c r="G9" s="123"/>
    </row>
    <row r="10" spans="2:14" x14ac:dyDescent="0.25">
      <c r="B10" s="158" t="s">
        <v>332</v>
      </c>
      <c r="C10" s="159">
        <v>10000</v>
      </c>
      <c r="D10" s="158">
        <v>20</v>
      </c>
      <c r="E10" s="158">
        <v>1</v>
      </c>
      <c r="F10" s="158">
        <v>5</v>
      </c>
    </row>
    <row r="11" spans="2:14" x14ac:dyDescent="0.25">
      <c r="B11" s="158" t="s">
        <v>315</v>
      </c>
      <c r="C11" s="159">
        <v>10000</v>
      </c>
      <c r="D11" s="158">
        <v>80</v>
      </c>
      <c r="E11" s="158">
        <v>3</v>
      </c>
      <c r="F11" s="158">
        <v>5</v>
      </c>
    </row>
    <row r="12" spans="2:14" x14ac:dyDescent="0.25">
      <c r="B12" s="158"/>
      <c r="C12" s="159">
        <v>100000</v>
      </c>
      <c r="D12" s="158"/>
      <c r="E12" s="158"/>
      <c r="F12" s="158">
        <f>SUM(F8:F11)</f>
        <v>14</v>
      </c>
    </row>
    <row r="13" spans="2:14" x14ac:dyDescent="0.25">
      <c r="B13" s="125"/>
      <c r="C13" s="160"/>
      <c r="D13" s="125"/>
      <c r="E13" s="125"/>
      <c r="F13" s="125"/>
      <c r="G13" s="125"/>
    </row>
    <row r="14" spans="2:14" x14ac:dyDescent="0.25">
      <c r="B14" s="158" t="s">
        <v>413</v>
      </c>
      <c r="C14" s="158"/>
      <c r="D14" s="161">
        <v>15</v>
      </c>
      <c r="E14" s="125"/>
      <c r="F14" s="125"/>
      <c r="G14" s="125"/>
    </row>
    <row r="15" spans="2:14" x14ac:dyDescent="0.25">
      <c r="B15" s="125"/>
      <c r="C15" s="125"/>
      <c r="D15" s="162"/>
      <c r="E15" s="125"/>
      <c r="F15" s="125"/>
      <c r="G15" s="125"/>
    </row>
    <row r="16" spans="2:14" ht="45" x14ac:dyDescent="0.25">
      <c r="B16" s="157" t="s">
        <v>400</v>
      </c>
      <c r="C16" s="161">
        <v>1500000</v>
      </c>
      <c r="D16" s="125"/>
      <c r="E16" s="125"/>
      <c r="F16" s="125"/>
      <c r="G16" s="125"/>
    </row>
    <row r="18" spans="2:9" x14ac:dyDescent="0.25">
      <c r="B18" s="132" t="s">
        <v>465</v>
      </c>
    </row>
    <row r="19" spans="2:9" ht="15" customHeight="1" x14ac:dyDescent="0.25">
      <c r="B19" s="9" t="s">
        <v>397</v>
      </c>
      <c r="C19" s="9" t="s">
        <v>401</v>
      </c>
      <c r="D19" s="9" t="s">
        <v>414</v>
      </c>
      <c r="E19" s="9" t="s">
        <v>402</v>
      </c>
      <c r="F19" s="9" t="s">
        <v>435</v>
      </c>
      <c r="G19" s="9" t="s">
        <v>403</v>
      </c>
      <c r="H19" s="9" t="s">
        <v>404</v>
      </c>
      <c r="I19" s="9" t="s">
        <v>405</v>
      </c>
    </row>
    <row r="20" spans="2:9" x14ac:dyDescent="0.25">
      <c r="B20" s="47" t="s">
        <v>317</v>
      </c>
      <c r="C20" s="153"/>
      <c r="D20" s="154"/>
      <c r="E20" s="153"/>
      <c r="F20" s="154"/>
      <c r="G20" s="235">
        <f>SUM(D20:F20)</f>
        <v>0</v>
      </c>
      <c r="H20" s="236">
        <f>C8</f>
        <v>50000</v>
      </c>
      <c r="I20" s="154"/>
    </row>
    <row r="21" spans="2:9" x14ac:dyDescent="0.25">
      <c r="B21" s="47" t="s">
        <v>399</v>
      </c>
      <c r="C21" s="153"/>
      <c r="D21" s="154"/>
      <c r="E21" s="153"/>
      <c r="F21" s="154"/>
      <c r="G21" s="235">
        <f t="shared" ref="G21:G23" si="0">SUM(D21:F21)</f>
        <v>0</v>
      </c>
      <c r="H21" s="236">
        <f t="shared" ref="H21:H24" si="1">C9</f>
        <v>30000</v>
      </c>
      <c r="I21" s="154"/>
    </row>
    <row r="22" spans="2:9" x14ac:dyDescent="0.25">
      <c r="B22" s="47" t="s">
        <v>332</v>
      </c>
      <c r="C22" s="153"/>
      <c r="D22" s="154"/>
      <c r="E22" s="153"/>
      <c r="F22" s="154"/>
      <c r="G22" s="235">
        <f t="shared" si="0"/>
        <v>0</v>
      </c>
      <c r="H22" s="236">
        <f t="shared" si="1"/>
        <v>10000</v>
      </c>
      <c r="I22" s="154"/>
    </row>
    <row r="23" spans="2:9" x14ac:dyDescent="0.25">
      <c r="B23" s="47" t="s">
        <v>315</v>
      </c>
      <c r="C23" s="153"/>
      <c r="D23" s="154"/>
      <c r="E23" s="153"/>
      <c r="F23" s="154"/>
      <c r="G23" s="235">
        <f t="shared" si="0"/>
        <v>0</v>
      </c>
      <c r="H23" s="236">
        <f t="shared" si="1"/>
        <v>10000</v>
      </c>
      <c r="I23" s="154"/>
    </row>
    <row r="24" spans="2:9" x14ac:dyDescent="0.25">
      <c r="B24" s="47" t="s">
        <v>1</v>
      </c>
      <c r="C24" s="155"/>
      <c r="D24" s="9"/>
      <c r="E24" s="9"/>
      <c r="F24" s="9"/>
      <c r="G24" s="9"/>
      <c r="H24" s="236">
        <f t="shared" si="1"/>
        <v>100000</v>
      </c>
      <c r="I24" s="9"/>
    </row>
    <row r="25" spans="2:9" x14ac:dyDescent="0.25">
      <c r="B25" s="163"/>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03F4A-C135-41F6-A7DA-E52517995220}">
  <dimension ref="A1:G149"/>
  <sheetViews>
    <sheetView workbookViewId="0">
      <selection activeCell="A2" sqref="A2:G2"/>
    </sheetView>
  </sheetViews>
  <sheetFormatPr defaultRowHeight="15" x14ac:dyDescent="0.25"/>
  <cols>
    <col min="1" max="1" width="31.140625" style="34" customWidth="1"/>
    <col min="2" max="7" width="10.85546875" style="34" customWidth="1"/>
    <col min="14" max="14" width="11.42578125" customWidth="1"/>
  </cols>
  <sheetData>
    <row r="1" spans="1:7" x14ac:dyDescent="0.25">
      <c r="A1" s="263" t="s">
        <v>293</v>
      </c>
      <c r="B1" s="263"/>
      <c r="C1" s="263"/>
      <c r="D1" s="263"/>
      <c r="E1" s="263"/>
      <c r="F1" s="263"/>
      <c r="G1" s="263"/>
    </row>
    <row r="2" spans="1:7" x14ac:dyDescent="0.25">
      <c r="A2" s="263" t="s">
        <v>5</v>
      </c>
      <c r="B2" s="263"/>
      <c r="C2" s="263"/>
      <c r="D2" s="263"/>
      <c r="E2" s="263"/>
      <c r="F2" s="263"/>
      <c r="G2" s="263"/>
    </row>
    <row r="4" spans="1:7" x14ac:dyDescent="0.25">
      <c r="A4" s="263" t="s">
        <v>294</v>
      </c>
      <c r="B4" s="263"/>
      <c r="C4" s="263"/>
      <c r="D4" s="263"/>
      <c r="E4" s="263"/>
      <c r="F4" s="263"/>
      <c r="G4" s="263"/>
    </row>
    <row r="5" spans="1:7" x14ac:dyDescent="0.25">
      <c r="A5" s="33"/>
      <c r="B5" s="33"/>
      <c r="C5" s="33"/>
      <c r="D5" s="33"/>
      <c r="E5" s="33"/>
      <c r="F5" s="33"/>
      <c r="G5" s="33"/>
    </row>
    <row r="6" spans="1:7" ht="14.45" customHeight="1" x14ac:dyDescent="0.25">
      <c r="A6" s="91" t="s">
        <v>431</v>
      </c>
    </row>
    <row r="8" spans="1:7" ht="17.45" customHeight="1" x14ac:dyDescent="0.3">
      <c r="A8" s="100" t="s">
        <v>1</v>
      </c>
      <c r="B8" s="101">
        <v>2021</v>
      </c>
      <c r="C8" s="101">
        <v>2022</v>
      </c>
      <c r="D8" s="101">
        <v>2023</v>
      </c>
      <c r="E8" s="101">
        <v>2024</v>
      </c>
      <c r="F8" s="101">
        <v>2025</v>
      </c>
      <c r="G8" s="101">
        <v>2026</v>
      </c>
    </row>
    <row r="9" spans="1:7" ht="14.45" customHeight="1" x14ac:dyDescent="0.25">
      <c r="A9" s="102" t="s">
        <v>295</v>
      </c>
      <c r="B9" s="105"/>
      <c r="C9" s="105"/>
      <c r="D9" s="105"/>
      <c r="E9" s="105"/>
      <c r="F9" s="105"/>
      <c r="G9" s="105"/>
    </row>
    <row r="10" spans="1:7" ht="14.45" customHeight="1" x14ac:dyDescent="0.25">
      <c r="A10" s="104" t="s">
        <v>296</v>
      </c>
      <c r="B10" s="105">
        <v>784780</v>
      </c>
      <c r="C10" s="105">
        <v>911720</v>
      </c>
      <c r="D10" s="105">
        <v>1077880</v>
      </c>
      <c r="E10" s="105">
        <v>1289710</v>
      </c>
      <c r="F10" s="105">
        <v>1594260</v>
      </c>
      <c r="G10" s="105">
        <v>2090450</v>
      </c>
    </row>
    <row r="11" spans="1:7" ht="14.45" customHeight="1" x14ac:dyDescent="0.25">
      <c r="A11" s="104" t="s">
        <v>297</v>
      </c>
      <c r="B11" s="105">
        <v>222890</v>
      </c>
      <c r="C11" s="105">
        <v>255630</v>
      </c>
      <c r="D11" s="105">
        <v>293230</v>
      </c>
      <c r="E11" s="105">
        <v>329160</v>
      </c>
      <c r="F11" s="105">
        <v>365520</v>
      </c>
      <c r="G11" s="105">
        <v>401560</v>
      </c>
    </row>
    <row r="12" spans="1:7" ht="14.45" customHeight="1" x14ac:dyDescent="0.25">
      <c r="A12" s="106" t="s">
        <v>298</v>
      </c>
      <c r="B12" s="107">
        <v>1007670</v>
      </c>
      <c r="C12" s="107">
        <v>1167350</v>
      </c>
      <c r="D12" s="107">
        <v>1371110</v>
      </c>
      <c r="E12" s="107">
        <v>1618870</v>
      </c>
      <c r="F12" s="107">
        <v>1959780</v>
      </c>
      <c r="G12" s="107">
        <v>2492010</v>
      </c>
    </row>
    <row r="13" spans="1:7" ht="14.45" customHeight="1" x14ac:dyDescent="0.25">
      <c r="A13" s="104" t="s">
        <v>299</v>
      </c>
      <c r="B13" s="105">
        <v>597270</v>
      </c>
      <c r="C13" s="105">
        <v>595330</v>
      </c>
      <c r="D13" s="105">
        <v>606450</v>
      </c>
      <c r="E13" s="105">
        <v>624430</v>
      </c>
      <c r="F13" s="105">
        <v>647770</v>
      </c>
      <c r="G13" s="105">
        <v>685240</v>
      </c>
    </row>
    <row r="14" spans="1:7" ht="14.45" customHeight="1" x14ac:dyDescent="0.25">
      <c r="A14" s="108" t="s">
        <v>300</v>
      </c>
      <c r="B14" s="105">
        <v>42050</v>
      </c>
      <c r="C14" s="105">
        <v>51360</v>
      </c>
      <c r="D14" s="105">
        <v>61150</v>
      </c>
      <c r="E14" s="105">
        <v>73190</v>
      </c>
      <c r="F14" s="105">
        <v>85850</v>
      </c>
      <c r="G14" s="105">
        <v>103940</v>
      </c>
    </row>
    <row r="15" spans="1:7" ht="14.45" customHeight="1" x14ac:dyDescent="0.25">
      <c r="A15" s="102" t="s">
        <v>301</v>
      </c>
      <c r="B15" s="107">
        <v>1646990</v>
      </c>
      <c r="C15" s="107">
        <v>1814040</v>
      </c>
      <c r="D15" s="107">
        <v>2038710</v>
      </c>
      <c r="E15" s="107">
        <v>2316490</v>
      </c>
      <c r="F15" s="107">
        <v>2693400</v>
      </c>
      <c r="G15" s="107">
        <v>3281190</v>
      </c>
    </row>
    <row r="16" spans="1:7" ht="14.45" customHeight="1" x14ac:dyDescent="0.25">
      <c r="A16" s="103"/>
      <c r="B16" s="105"/>
      <c r="C16" s="105"/>
      <c r="D16" s="105"/>
      <c r="E16" s="105"/>
      <c r="F16" s="105"/>
      <c r="G16" s="105"/>
    </row>
    <row r="17" spans="1:7" ht="14.45" customHeight="1" x14ac:dyDescent="0.25">
      <c r="A17" s="102" t="s">
        <v>302</v>
      </c>
      <c r="B17" s="105"/>
      <c r="C17" s="105"/>
      <c r="D17" s="105"/>
      <c r="E17" s="105"/>
      <c r="F17" s="105"/>
      <c r="G17" s="105"/>
    </row>
    <row r="18" spans="1:7" ht="14.45" customHeight="1" x14ac:dyDescent="0.25">
      <c r="A18" s="104" t="s">
        <v>303</v>
      </c>
      <c r="B18" s="105">
        <v>100500</v>
      </c>
      <c r="C18" s="105">
        <v>129890</v>
      </c>
      <c r="D18" s="105">
        <v>143730</v>
      </c>
      <c r="E18" s="105">
        <v>168890</v>
      </c>
      <c r="F18" s="105">
        <v>198370</v>
      </c>
      <c r="G18" s="105">
        <v>235170</v>
      </c>
    </row>
    <row r="19" spans="1:7" ht="14.45" customHeight="1" x14ac:dyDescent="0.25">
      <c r="A19" s="104" t="s">
        <v>304</v>
      </c>
      <c r="B19" s="105">
        <v>601710</v>
      </c>
      <c r="C19" s="105">
        <v>659910</v>
      </c>
      <c r="D19" s="105">
        <v>722420</v>
      </c>
      <c r="E19" s="105">
        <v>726080</v>
      </c>
      <c r="F19" s="105">
        <v>791210</v>
      </c>
      <c r="G19" s="105">
        <v>863940</v>
      </c>
    </row>
    <row r="20" spans="1:7" ht="14.45" customHeight="1" x14ac:dyDescent="0.25">
      <c r="A20" s="104" t="s">
        <v>305</v>
      </c>
      <c r="B20" s="105">
        <v>588460</v>
      </c>
      <c r="C20" s="105">
        <v>695250</v>
      </c>
      <c r="D20" s="105">
        <v>835020</v>
      </c>
      <c r="E20" s="105">
        <v>1052600</v>
      </c>
      <c r="F20" s="105">
        <v>1320810</v>
      </c>
      <c r="G20" s="105">
        <v>1776940</v>
      </c>
    </row>
    <row r="21" spans="1:7" ht="14.45" customHeight="1" x14ac:dyDescent="0.25">
      <c r="A21" s="106" t="s">
        <v>306</v>
      </c>
      <c r="B21" s="107">
        <v>1290670</v>
      </c>
      <c r="C21" s="107">
        <v>1485050</v>
      </c>
      <c r="D21" s="107">
        <v>1701170</v>
      </c>
      <c r="E21" s="107">
        <v>1947570</v>
      </c>
      <c r="F21" s="107">
        <v>2310390</v>
      </c>
      <c r="G21" s="107">
        <v>2876050</v>
      </c>
    </row>
    <row r="22" spans="1:7" ht="14.45" customHeight="1" x14ac:dyDescent="0.25">
      <c r="A22" s="104" t="s">
        <v>307</v>
      </c>
      <c r="B22" s="105">
        <v>83650</v>
      </c>
      <c r="C22" s="105">
        <v>100920</v>
      </c>
      <c r="D22" s="105">
        <v>119100</v>
      </c>
      <c r="E22" s="105">
        <v>138800</v>
      </c>
      <c r="F22" s="105">
        <v>161100</v>
      </c>
      <c r="G22" s="105">
        <v>193200</v>
      </c>
    </row>
    <row r="23" spans="1:7" ht="14.45" customHeight="1" x14ac:dyDescent="0.25">
      <c r="A23" s="104" t="s">
        <v>308</v>
      </c>
      <c r="B23" s="105">
        <v>-49100</v>
      </c>
      <c r="C23" s="105">
        <v>-63270</v>
      </c>
      <c r="D23" s="105">
        <v>-75070</v>
      </c>
      <c r="E23" s="105">
        <v>-87090</v>
      </c>
      <c r="F23" s="105">
        <v>-100330</v>
      </c>
      <c r="G23" s="105">
        <v>-120350</v>
      </c>
    </row>
    <row r="24" spans="1:7" ht="14.45" customHeight="1" x14ac:dyDescent="0.25">
      <c r="A24" s="106" t="s">
        <v>309</v>
      </c>
      <c r="B24" s="107">
        <v>34550</v>
      </c>
      <c r="C24" s="107">
        <v>37650</v>
      </c>
      <c r="D24" s="107">
        <v>44030</v>
      </c>
      <c r="E24" s="107">
        <v>51710</v>
      </c>
      <c r="F24" s="107">
        <v>60770</v>
      </c>
      <c r="G24" s="107">
        <v>72850</v>
      </c>
    </row>
    <row r="25" spans="1:7" ht="14.45" customHeight="1" x14ac:dyDescent="0.25">
      <c r="A25" s="106" t="s">
        <v>310</v>
      </c>
      <c r="B25" s="107">
        <v>69280</v>
      </c>
      <c r="C25" s="107">
        <v>77220</v>
      </c>
      <c r="D25" s="107">
        <v>84090</v>
      </c>
      <c r="E25" s="107">
        <v>91700</v>
      </c>
      <c r="F25" s="107">
        <v>99740</v>
      </c>
      <c r="G25" s="107">
        <v>107750</v>
      </c>
    </row>
    <row r="26" spans="1:7" ht="14.45" customHeight="1" x14ac:dyDescent="0.25">
      <c r="A26" s="106" t="s">
        <v>311</v>
      </c>
      <c r="B26" s="107">
        <v>1394500</v>
      </c>
      <c r="C26" s="107">
        <v>1599920</v>
      </c>
      <c r="D26" s="107">
        <v>1829290</v>
      </c>
      <c r="E26" s="107">
        <v>2090980</v>
      </c>
      <c r="F26" s="107">
        <v>2470900</v>
      </c>
      <c r="G26" s="107">
        <v>3056650</v>
      </c>
    </row>
    <row r="27" spans="1:7" ht="14.45" customHeight="1" x14ac:dyDescent="0.25">
      <c r="A27" s="104"/>
      <c r="B27" s="105"/>
      <c r="C27" s="105"/>
      <c r="D27" s="105"/>
      <c r="E27" s="105"/>
      <c r="F27" s="105"/>
      <c r="G27" s="105"/>
    </row>
    <row r="28" spans="1:7" ht="14.45" customHeight="1" x14ac:dyDescent="0.25">
      <c r="A28" s="102" t="s">
        <v>312</v>
      </c>
      <c r="B28" s="107">
        <v>252490</v>
      </c>
      <c r="C28" s="107">
        <v>214120</v>
      </c>
      <c r="D28" s="107">
        <v>209420</v>
      </c>
      <c r="E28" s="107">
        <v>225510</v>
      </c>
      <c r="F28" s="107">
        <v>222500</v>
      </c>
      <c r="G28" s="107">
        <v>224540</v>
      </c>
    </row>
    <row r="29" spans="1:7" ht="14.45" customHeight="1" x14ac:dyDescent="0.25">
      <c r="A29" s="102" t="s">
        <v>0</v>
      </c>
      <c r="B29" s="107">
        <v>18000.000000000004</v>
      </c>
      <c r="C29" s="107">
        <v>18000.000000000004</v>
      </c>
      <c r="D29" s="107">
        <v>18000.000000000004</v>
      </c>
      <c r="E29" s="107">
        <v>18000.000000000004</v>
      </c>
      <c r="F29" s="107">
        <v>18000.000000000004</v>
      </c>
      <c r="G29" s="107">
        <v>7375.0000000000018</v>
      </c>
    </row>
    <row r="30" spans="1:7" ht="14.45" customHeight="1" x14ac:dyDescent="0.25">
      <c r="A30" s="102" t="s">
        <v>313</v>
      </c>
      <c r="B30" s="107">
        <v>82100</v>
      </c>
      <c r="C30" s="107">
        <v>68600</v>
      </c>
      <c r="D30" s="107">
        <v>67000</v>
      </c>
      <c r="E30" s="107">
        <v>72600</v>
      </c>
      <c r="F30" s="107">
        <v>71600</v>
      </c>
      <c r="G30" s="107">
        <v>76000</v>
      </c>
    </row>
    <row r="31" spans="1:7" ht="14.45" customHeight="1" x14ac:dyDescent="0.25">
      <c r="A31" s="102" t="s">
        <v>173</v>
      </c>
      <c r="B31" s="107">
        <v>152390</v>
      </c>
      <c r="C31" s="107">
        <v>127520</v>
      </c>
      <c r="D31" s="107">
        <v>124420</v>
      </c>
      <c r="E31" s="107">
        <v>134910</v>
      </c>
      <c r="F31" s="107">
        <v>132900</v>
      </c>
      <c r="G31" s="107">
        <v>141165</v>
      </c>
    </row>
    <row r="32" spans="1:7" ht="14.45" customHeight="1" x14ac:dyDescent="0.25">
      <c r="A32" s="92"/>
      <c r="B32" s="99"/>
      <c r="C32" s="99"/>
      <c r="D32" s="99"/>
      <c r="E32" s="99"/>
      <c r="F32" s="99"/>
      <c r="G32" s="99"/>
    </row>
    <row r="33" spans="1:7" ht="14.45" customHeight="1" x14ac:dyDescent="0.25">
      <c r="A33" s="228" t="s">
        <v>432</v>
      </c>
      <c r="B33" s="99"/>
      <c r="C33" s="99"/>
      <c r="D33" s="99"/>
      <c r="E33" s="99"/>
      <c r="F33" s="99"/>
      <c r="G33" s="99"/>
    </row>
    <row r="34" spans="1:7" ht="14.45" customHeight="1" x14ac:dyDescent="0.25">
      <c r="A34" s="35"/>
      <c r="B34" s="98"/>
      <c r="C34" s="98"/>
      <c r="D34" s="98"/>
      <c r="E34" s="98"/>
      <c r="F34" s="98"/>
      <c r="G34" s="98"/>
    </row>
    <row r="35" spans="1:7" ht="17.45" customHeight="1" x14ac:dyDescent="0.3">
      <c r="A35" s="100" t="s">
        <v>314</v>
      </c>
      <c r="B35" s="101">
        <v>2021</v>
      </c>
      <c r="C35" s="101">
        <v>2022</v>
      </c>
      <c r="D35" s="101">
        <v>2023</v>
      </c>
      <c r="E35" s="101">
        <v>2024</v>
      </c>
      <c r="F35" s="101">
        <v>2025</v>
      </c>
      <c r="G35" s="101">
        <v>2026</v>
      </c>
    </row>
    <row r="36" spans="1:7" ht="14.45" customHeight="1" x14ac:dyDescent="0.25">
      <c r="A36" s="102" t="s">
        <v>295</v>
      </c>
      <c r="B36" s="105"/>
      <c r="C36" s="109"/>
      <c r="D36" s="109"/>
      <c r="E36" s="109"/>
      <c r="F36" s="109"/>
      <c r="G36" s="109"/>
    </row>
    <row r="37" spans="1:7" ht="14.45" customHeight="1" x14ac:dyDescent="0.25">
      <c r="A37" s="104" t="s">
        <v>296</v>
      </c>
      <c r="B37" s="105">
        <v>561000</v>
      </c>
      <c r="C37" s="105">
        <v>669800</v>
      </c>
      <c r="D37" s="105">
        <v>812600</v>
      </c>
      <c r="E37" s="105">
        <v>1000000</v>
      </c>
      <c r="F37" s="105">
        <v>1280000</v>
      </c>
      <c r="G37" s="105">
        <v>1750000</v>
      </c>
    </row>
    <row r="38" spans="1:7" ht="14.45" customHeight="1" x14ac:dyDescent="0.25">
      <c r="A38" s="104" t="s">
        <v>297</v>
      </c>
      <c r="B38" s="110">
        <v>0</v>
      </c>
      <c r="C38" s="110">
        <v>0</v>
      </c>
      <c r="D38" s="110">
        <v>0</v>
      </c>
      <c r="E38" s="110">
        <v>0</v>
      </c>
      <c r="F38" s="110">
        <v>0</v>
      </c>
      <c r="G38" s="110">
        <v>0</v>
      </c>
    </row>
    <row r="39" spans="1:7" ht="14.45" customHeight="1" x14ac:dyDescent="0.25">
      <c r="A39" s="106" t="s">
        <v>298</v>
      </c>
      <c r="B39" s="111">
        <v>561000</v>
      </c>
      <c r="C39" s="111">
        <v>669800</v>
      </c>
      <c r="D39" s="111">
        <v>812600</v>
      </c>
      <c r="E39" s="111">
        <v>1000000</v>
      </c>
      <c r="F39" s="111">
        <v>1280000</v>
      </c>
      <c r="G39" s="111">
        <v>1750000</v>
      </c>
    </row>
    <row r="40" spans="1:7" ht="14.45" customHeight="1" x14ac:dyDescent="0.25">
      <c r="A40" s="104" t="s">
        <v>299</v>
      </c>
      <c r="B40" s="110">
        <v>73700</v>
      </c>
      <c r="C40" s="110">
        <v>85000</v>
      </c>
      <c r="D40" s="110">
        <v>98000</v>
      </c>
      <c r="E40" s="110">
        <v>119000</v>
      </c>
      <c r="F40" s="110">
        <v>142000</v>
      </c>
      <c r="G40" s="110">
        <v>175000</v>
      </c>
    </row>
    <row r="41" spans="1:7" x14ac:dyDescent="0.25">
      <c r="A41" s="108" t="s">
        <v>300</v>
      </c>
      <c r="B41" s="110">
        <v>25800</v>
      </c>
      <c r="C41" s="110">
        <v>33400</v>
      </c>
      <c r="D41" s="110">
        <v>40600</v>
      </c>
      <c r="E41" s="110">
        <v>50500</v>
      </c>
      <c r="F41" s="110">
        <v>61600</v>
      </c>
      <c r="G41" s="110">
        <v>76500</v>
      </c>
    </row>
    <row r="42" spans="1:7" x14ac:dyDescent="0.25">
      <c r="A42" s="102" t="s">
        <v>301</v>
      </c>
      <c r="B42" s="111">
        <v>660500</v>
      </c>
      <c r="C42" s="111">
        <v>788200</v>
      </c>
      <c r="D42" s="111">
        <v>951200</v>
      </c>
      <c r="E42" s="111">
        <v>1169500</v>
      </c>
      <c r="F42" s="111">
        <v>1483600</v>
      </c>
      <c r="G42" s="111">
        <v>2001500</v>
      </c>
    </row>
    <row r="43" spans="1:7" x14ac:dyDescent="0.25">
      <c r="A43" s="103"/>
      <c r="B43" s="105"/>
      <c r="C43" s="105"/>
      <c r="D43" s="105"/>
      <c r="E43" s="105"/>
      <c r="F43" s="105"/>
      <c r="G43" s="105"/>
    </row>
    <row r="44" spans="1:7" x14ac:dyDescent="0.25">
      <c r="A44" s="102" t="s">
        <v>302</v>
      </c>
      <c r="B44" s="105"/>
      <c r="C44" s="105"/>
      <c r="D44" s="105"/>
      <c r="E44" s="105"/>
      <c r="F44" s="105"/>
      <c r="G44" s="105"/>
    </row>
    <row r="45" spans="1:7" x14ac:dyDescent="0.25">
      <c r="A45" s="104" t="s">
        <v>303</v>
      </c>
      <c r="B45" s="110">
        <v>16200</v>
      </c>
      <c r="C45" s="110">
        <v>28800</v>
      </c>
      <c r="D45" s="110">
        <v>36000</v>
      </c>
      <c r="E45" s="110">
        <v>46600</v>
      </c>
      <c r="F45" s="110">
        <v>59200</v>
      </c>
      <c r="G45" s="110">
        <v>75100</v>
      </c>
    </row>
    <row r="46" spans="1:7" x14ac:dyDescent="0.25">
      <c r="A46" s="104" t="s">
        <v>304</v>
      </c>
      <c r="B46" s="110">
        <v>114650</v>
      </c>
      <c r="C46" s="110">
        <v>161100</v>
      </c>
      <c r="D46" s="110">
        <v>193650</v>
      </c>
      <c r="E46" s="110">
        <v>228100</v>
      </c>
      <c r="F46" s="110">
        <v>276450</v>
      </c>
      <c r="G46" s="110">
        <v>315700</v>
      </c>
    </row>
    <row r="47" spans="1:7" x14ac:dyDescent="0.25">
      <c r="A47" s="104" t="s">
        <v>305</v>
      </c>
      <c r="B47" s="110">
        <v>474250</v>
      </c>
      <c r="C47" s="110">
        <v>536300</v>
      </c>
      <c r="D47" s="110">
        <v>649250</v>
      </c>
      <c r="E47" s="110">
        <v>807400</v>
      </c>
      <c r="F47" s="110">
        <v>1038000</v>
      </c>
      <c r="G47" s="110">
        <v>1464500</v>
      </c>
    </row>
    <row r="48" spans="1:7" x14ac:dyDescent="0.25">
      <c r="A48" s="106" t="s">
        <v>306</v>
      </c>
      <c r="B48" s="111">
        <v>605100</v>
      </c>
      <c r="C48" s="111">
        <v>726200</v>
      </c>
      <c r="D48" s="111">
        <v>878900</v>
      </c>
      <c r="E48" s="111">
        <v>1082100</v>
      </c>
      <c r="F48" s="111">
        <v>1373650</v>
      </c>
      <c r="G48" s="111">
        <v>1855300</v>
      </c>
    </row>
    <row r="49" spans="1:7" x14ac:dyDescent="0.25">
      <c r="A49" s="104" t="s">
        <v>307</v>
      </c>
      <c r="B49" s="110">
        <v>30200</v>
      </c>
      <c r="C49" s="110">
        <v>38300</v>
      </c>
      <c r="D49" s="110">
        <v>46400</v>
      </c>
      <c r="E49" s="110">
        <v>56100</v>
      </c>
      <c r="F49" s="110">
        <v>69000</v>
      </c>
      <c r="G49" s="110">
        <v>90800</v>
      </c>
    </row>
    <row r="50" spans="1:7" x14ac:dyDescent="0.25">
      <c r="A50" s="104" t="s">
        <v>308</v>
      </c>
      <c r="B50" s="110">
        <v>-13400</v>
      </c>
      <c r="C50" s="110">
        <v>-20900</v>
      </c>
      <c r="D50" s="110">
        <v>-24300</v>
      </c>
      <c r="E50" s="110">
        <v>-28500</v>
      </c>
      <c r="F50" s="110">
        <v>-36900</v>
      </c>
      <c r="G50" s="110">
        <v>-52300</v>
      </c>
    </row>
    <row r="51" spans="1:7" x14ac:dyDescent="0.25">
      <c r="A51" s="106" t="s">
        <v>309</v>
      </c>
      <c r="B51" s="111">
        <v>16800</v>
      </c>
      <c r="C51" s="111">
        <v>17400</v>
      </c>
      <c r="D51" s="111">
        <v>22100</v>
      </c>
      <c r="E51" s="111">
        <v>27600</v>
      </c>
      <c r="F51" s="111">
        <v>32100</v>
      </c>
      <c r="G51" s="111">
        <v>38500</v>
      </c>
    </row>
    <row r="52" spans="1:7" x14ac:dyDescent="0.25">
      <c r="A52" s="106" t="s">
        <v>310</v>
      </c>
      <c r="B52" s="111">
        <v>14300</v>
      </c>
      <c r="C52" s="111">
        <v>17400</v>
      </c>
      <c r="D52" s="111">
        <v>20200</v>
      </c>
      <c r="E52" s="111">
        <v>24100</v>
      </c>
      <c r="F52" s="111">
        <v>28200</v>
      </c>
      <c r="G52" s="111">
        <v>32800</v>
      </c>
    </row>
    <row r="53" spans="1:7" x14ac:dyDescent="0.25">
      <c r="A53" s="106" t="s">
        <v>311</v>
      </c>
      <c r="B53" s="111">
        <v>636200</v>
      </c>
      <c r="C53" s="111">
        <v>761000</v>
      </c>
      <c r="D53" s="111">
        <v>921200</v>
      </c>
      <c r="E53" s="111">
        <v>1133800</v>
      </c>
      <c r="F53" s="111">
        <v>1433950</v>
      </c>
      <c r="G53" s="111">
        <v>1926600</v>
      </c>
    </row>
    <row r="54" spans="1:7" x14ac:dyDescent="0.25">
      <c r="A54" s="104"/>
      <c r="B54" s="105"/>
      <c r="C54" s="105"/>
      <c r="D54" s="105"/>
      <c r="E54" s="105"/>
      <c r="F54" s="105"/>
      <c r="G54" s="105"/>
    </row>
    <row r="55" spans="1:7" x14ac:dyDescent="0.25">
      <c r="A55" s="102" t="s">
        <v>312</v>
      </c>
      <c r="B55" s="107">
        <v>24300</v>
      </c>
      <c r="C55" s="107">
        <v>27200</v>
      </c>
      <c r="D55" s="107">
        <v>30000</v>
      </c>
      <c r="E55" s="107">
        <v>35700</v>
      </c>
      <c r="F55" s="107">
        <v>49650</v>
      </c>
      <c r="G55" s="107">
        <v>74900</v>
      </c>
    </row>
    <row r="56" spans="1:7" x14ac:dyDescent="0.25">
      <c r="A56" s="102" t="s">
        <v>0</v>
      </c>
      <c r="B56" s="107">
        <v>0</v>
      </c>
      <c r="C56" s="107">
        <v>0</v>
      </c>
      <c r="D56" s="107">
        <v>0</v>
      </c>
      <c r="E56" s="107">
        <v>0</v>
      </c>
      <c r="F56" s="107">
        <v>0</v>
      </c>
      <c r="G56" s="107">
        <v>0</v>
      </c>
    </row>
    <row r="57" spans="1:7" x14ac:dyDescent="0.25">
      <c r="A57" s="102" t="s">
        <v>313</v>
      </c>
      <c r="B57" s="107">
        <v>8500</v>
      </c>
      <c r="C57" s="107">
        <v>9500</v>
      </c>
      <c r="D57" s="107">
        <v>10500</v>
      </c>
      <c r="E57" s="107">
        <v>12500</v>
      </c>
      <c r="F57" s="107">
        <v>17400</v>
      </c>
      <c r="G57" s="107">
        <v>26200</v>
      </c>
    </row>
    <row r="58" spans="1:7" x14ac:dyDescent="0.25">
      <c r="A58" s="102" t="s">
        <v>173</v>
      </c>
      <c r="B58" s="107">
        <v>15800</v>
      </c>
      <c r="C58" s="107">
        <v>17700</v>
      </c>
      <c r="D58" s="107">
        <v>19500</v>
      </c>
      <c r="E58" s="107">
        <v>23200</v>
      </c>
      <c r="F58" s="107">
        <v>32250</v>
      </c>
      <c r="G58" s="107">
        <v>48700</v>
      </c>
    </row>
    <row r="59" spans="1:7" x14ac:dyDescent="0.25">
      <c r="A59" s="35"/>
      <c r="B59" s="98"/>
      <c r="C59" s="98"/>
      <c r="D59" s="98"/>
      <c r="E59" s="98"/>
      <c r="F59" s="98"/>
      <c r="G59" s="98"/>
    </row>
    <row r="60" spans="1:7" x14ac:dyDescent="0.25">
      <c r="A60" s="35"/>
      <c r="B60" s="98"/>
      <c r="C60" s="98"/>
      <c r="D60" s="98"/>
      <c r="E60" s="98"/>
      <c r="F60" s="98"/>
      <c r="G60" s="98"/>
    </row>
    <row r="61" spans="1:7" ht="17.25" x14ac:dyDescent="0.3">
      <c r="A61" s="100" t="s">
        <v>315</v>
      </c>
      <c r="B61" s="101">
        <v>2021</v>
      </c>
      <c r="C61" s="101">
        <v>2022</v>
      </c>
      <c r="D61" s="101">
        <v>2023</v>
      </c>
      <c r="E61" s="101">
        <v>2024</v>
      </c>
      <c r="F61" s="101">
        <v>2025</v>
      </c>
      <c r="G61" s="101">
        <v>2026</v>
      </c>
    </row>
    <row r="62" spans="1:7" x14ac:dyDescent="0.25">
      <c r="A62" s="102" t="s">
        <v>295</v>
      </c>
      <c r="B62" s="112"/>
      <c r="C62" s="109"/>
      <c r="D62" s="109"/>
      <c r="E62" s="109"/>
      <c r="F62" s="109"/>
      <c r="G62" s="109"/>
    </row>
    <row r="63" spans="1:7" x14ac:dyDescent="0.25">
      <c r="A63" s="104" t="s">
        <v>296</v>
      </c>
      <c r="B63" s="105">
        <v>58780</v>
      </c>
      <c r="C63" s="105">
        <v>72420</v>
      </c>
      <c r="D63" s="105">
        <v>89480</v>
      </c>
      <c r="E63" s="105">
        <v>106810</v>
      </c>
      <c r="F63" s="105">
        <v>125360</v>
      </c>
      <c r="G63" s="105">
        <v>145650</v>
      </c>
    </row>
    <row r="64" spans="1:7" x14ac:dyDescent="0.25">
      <c r="A64" s="104" t="s">
        <v>297</v>
      </c>
      <c r="B64" s="110">
        <v>47590</v>
      </c>
      <c r="C64" s="110">
        <v>64730</v>
      </c>
      <c r="D64" s="110">
        <v>82030</v>
      </c>
      <c r="E64" s="110">
        <v>96460</v>
      </c>
      <c r="F64" s="110">
        <v>111020</v>
      </c>
      <c r="G64" s="110">
        <v>125060</v>
      </c>
    </row>
    <row r="65" spans="1:7" x14ac:dyDescent="0.25">
      <c r="A65" s="106" t="s">
        <v>298</v>
      </c>
      <c r="B65" s="111">
        <v>106370</v>
      </c>
      <c r="C65" s="111">
        <v>137150</v>
      </c>
      <c r="D65" s="111">
        <v>171510</v>
      </c>
      <c r="E65" s="111">
        <v>203270</v>
      </c>
      <c r="F65" s="111">
        <v>236380</v>
      </c>
      <c r="G65" s="111">
        <v>270710</v>
      </c>
    </row>
    <row r="66" spans="1:7" x14ac:dyDescent="0.25">
      <c r="A66" s="104" t="s">
        <v>299</v>
      </c>
      <c r="B66" s="110">
        <v>110770</v>
      </c>
      <c r="C66" s="110">
        <v>106530</v>
      </c>
      <c r="D66" s="110">
        <v>105850</v>
      </c>
      <c r="E66" s="110">
        <v>109730</v>
      </c>
      <c r="F66" s="110">
        <v>114170</v>
      </c>
      <c r="G66" s="110">
        <v>121040</v>
      </c>
    </row>
    <row r="67" spans="1:7" x14ac:dyDescent="0.25">
      <c r="A67" s="108" t="s">
        <v>300</v>
      </c>
      <c r="B67" s="110">
        <v>5850</v>
      </c>
      <c r="C67" s="110">
        <v>6760</v>
      </c>
      <c r="D67" s="110">
        <v>8450</v>
      </c>
      <c r="E67" s="110">
        <v>9490</v>
      </c>
      <c r="F67" s="110">
        <v>9750</v>
      </c>
      <c r="G67" s="110">
        <v>11440</v>
      </c>
    </row>
    <row r="68" spans="1:7" x14ac:dyDescent="0.25">
      <c r="A68" s="102" t="s">
        <v>301</v>
      </c>
      <c r="B68" s="111">
        <v>222990</v>
      </c>
      <c r="C68" s="111">
        <v>250440</v>
      </c>
      <c r="D68" s="111">
        <v>285810</v>
      </c>
      <c r="E68" s="111">
        <v>322490</v>
      </c>
      <c r="F68" s="111">
        <v>360300</v>
      </c>
      <c r="G68" s="111">
        <v>403190</v>
      </c>
    </row>
    <row r="69" spans="1:7" x14ac:dyDescent="0.25">
      <c r="A69" s="103"/>
      <c r="B69" s="105"/>
      <c r="C69" s="105"/>
      <c r="D69" s="105"/>
      <c r="E69" s="105"/>
      <c r="F69" s="105"/>
      <c r="G69" s="105"/>
    </row>
    <row r="70" spans="1:7" x14ac:dyDescent="0.25">
      <c r="A70" s="102" t="s">
        <v>302</v>
      </c>
      <c r="B70" s="105"/>
      <c r="C70" s="105"/>
      <c r="D70" s="105"/>
      <c r="E70" s="105"/>
      <c r="F70" s="105"/>
      <c r="G70" s="105"/>
    </row>
    <row r="71" spans="1:7" x14ac:dyDescent="0.25">
      <c r="A71" s="104" t="s">
        <v>303</v>
      </c>
      <c r="B71" s="110">
        <v>27300</v>
      </c>
      <c r="C71" s="110">
        <v>35290</v>
      </c>
      <c r="D71" s="110">
        <v>33930</v>
      </c>
      <c r="E71" s="110">
        <v>38090</v>
      </c>
      <c r="F71" s="110">
        <v>42770</v>
      </c>
      <c r="G71" s="110">
        <v>47970</v>
      </c>
    </row>
    <row r="72" spans="1:7" x14ac:dyDescent="0.25">
      <c r="A72" s="104" t="s">
        <v>304</v>
      </c>
      <c r="B72" s="110">
        <v>32760</v>
      </c>
      <c r="C72" s="110">
        <v>32110</v>
      </c>
      <c r="D72" s="110">
        <v>36270</v>
      </c>
      <c r="E72" s="110">
        <v>41080</v>
      </c>
      <c r="F72" s="110">
        <v>45760</v>
      </c>
      <c r="G72" s="110">
        <v>51740</v>
      </c>
    </row>
    <row r="73" spans="1:7" x14ac:dyDescent="0.25">
      <c r="A73" s="104" t="s">
        <v>316</v>
      </c>
      <c r="B73" s="110">
        <v>92310</v>
      </c>
      <c r="C73" s="110">
        <v>120250</v>
      </c>
      <c r="D73" s="110">
        <v>152270</v>
      </c>
      <c r="E73" s="110">
        <v>182600</v>
      </c>
      <c r="F73" s="110">
        <v>214410</v>
      </c>
      <c r="G73" s="110">
        <v>246440</v>
      </c>
    </row>
    <row r="74" spans="1:7" x14ac:dyDescent="0.25">
      <c r="A74" s="106" t="s">
        <v>306</v>
      </c>
      <c r="B74" s="111">
        <v>152370</v>
      </c>
      <c r="C74" s="111">
        <v>187650</v>
      </c>
      <c r="D74" s="111">
        <v>222470</v>
      </c>
      <c r="E74" s="111">
        <v>261770</v>
      </c>
      <c r="F74" s="111">
        <v>302940</v>
      </c>
      <c r="G74" s="111">
        <v>346150</v>
      </c>
    </row>
    <row r="75" spans="1:7" x14ac:dyDescent="0.25">
      <c r="A75" s="104" t="s">
        <v>307</v>
      </c>
      <c r="B75" s="110">
        <v>21450</v>
      </c>
      <c r="C75" s="110">
        <v>25220</v>
      </c>
      <c r="D75" s="110">
        <v>32200</v>
      </c>
      <c r="E75" s="110">
        <v>38500</v>
      </c>
      <c r="F75" s="110">
        <v>45100</v>
      </c>
      <c r="G75" s="110">
        <v>52400</v>
      </c>
    </row>
    <row r="76" spans="1:7" x14ac:dyDescent="0.25">
      <c r="A76" s="104" t="s">
        <v>308</v>
      </c>
      <c r="B76" s="110">
        <v>-13000</v>
      </c>
      <c r="C76" s="110">
        <v>-16770</v>
      </c>
      <c r="D76" s="110">
        <v>-24670</v>
      </c>
      <c r="E76" s="110">
        <v>-31790</v>
      </c>
      <c r="F76" s="110">
        <v>-36830</v>
      </c>
      <c r="G76" s="110">
        <v>-41350</v>
      </c>
    </row>
    <row r="77" spans="1:7" x14ac:dyDescent="0.25">
      <c r="A77" s="106" t="s">
        <v>309</v>
      </c>
      <c r="B77" s="111">
        <v>8450</v>
      </c>
      <c r="C77" s="111">
        <v>8450</v>
      </c>
      <c r="D77" s="111">
        <v>7530</v>
      </c>
      <c r="E77" s="111">
        <v>6710</v>
      </c>
      <c r="F77" s="111">
        <v>8270</v>
      </c>
      <c r="G77" s="111">
        <v>11050</v>
      </c>
    </row>
    <row r="78" spans="1:7" x14ac:dyDescent="0.25">
      <c r="A78" s="106" t="s">
        <v>310</v>
      </c>
      <c r="B78" s="111">
        <v>13780</v>
      </c>
      <c r="C78" s="111">
        <v>14820</v>
      </c>
      <c r="D78" s="111">
        <v>15990</v>
      </c>
      <c r="E78" s="111">
        <v>16900</v>
      </c>
      <c r="F78" s="111">
        <v>17940</v>
      </c>
      <c r="G78" s="111">
        <v>18850</v>
      </c>
    </row>
    <row r="79" spans="1:7" x14ac:dyDescent="0.25">
      <c r="A79" s="106" t="s">
        <v>311</v>
      </c>
      <c r="B79" s="111">
        <v>174600</v>
      </c>
      <c r="C79" s="111">
        <v>210920</v>
      </c>
      <c r="D79" s="111">
        <v>245990</v>
      </c>
      <c r="E79" s="111">
        <v>285380</v>
      </c>
      <c r="F79" s="111">
        <v>329150</v>
      </c>
      <c r="G79" s="111">
        <v>376050</v>
      </c>
    </row>
    <row r="80" spans="1:7" x14ac:dyDescent="0.25">
      <c r="A80" s="104"/>
      <c r="B80" s="105"/>
      <c r="C80" s="105"/>
      <c r="D80" s="105"/>
      <c r="E80" s="105"/>
      <c r="F80" s="105"/>
      <c r="G80" s="105"/>
    </row>
    <row r="81" spans="1:7" x14ac:dyDescent="0.25">
      <c r="A81" s="102" t="s">
        <v>312</v>
      </c>
      <c r="B81" s="107">
        <v>48390</v>
      </c>
      <c r="C81" s="107">
        <v>39520</v>
      </c>
      <c r="D81" s="107">
        <v>39820</v>
      </c>
      <c r="E81" s="107">
        <v>37110</v>
      </c>
      <c r="F81" s="107">
        <v>31150</v>
      </c>
      <c r="G81" s="107">
        <v>27140</v>
      </c>
    </row>
    <row r="82" spans="1:7" x14ac:dyDescent="0.25">
      <c r="A82" s="102" t="s">
        <v>0</v>
      </c>
      <c r="B82" s="107">
        <v>0</v>
      </c>
      <c r="C82" s="107">
        <v>0</v>
      </c>
      <c r="D82" s="107">
        <v>0</v>
      </c>
      <c r="E82" s="107">
        <v>0</v>
      </c>
      <c r="F82" s="107">
        <v>0</v>
      </c>
      <c r="G82" s="107">
        <v>0</v>
      </c>
    </row>
    <row r="83" spans="1:7" x14ac:dyDescent="0.25">
      <c r="A83" s="102" t="s">
        <v>313</v>
      </c>
      <c r="B83" s="107">
        <v>16900</v>
      </c>
      <c r="C83" s="107">
        <v>13800</v>
      </c>
      <c r="D83" s="107">
        <v>13900</v>
      </c>
      <c r="E83" s="107">
        <v>13000</v>
      </c>
      <c r="F83" s="107">
        <v>10900</v>
      </c>
      <c r="G83" s="107">
        <v>9500</v>
      </c>
    </row>
    <row r="84" spans="1:7" x14ac:dyDescent="0.25">
      <c r="A84" s="102" t="s">
        <v>173</v>
      </c>
      <c r="B84" s="107">
        <v>31490</v>
      </c>
      <c r="C84" s="107">
        <v>25720</v>
      </c>
      <c r="D84" s="107">
        <v>25920</v>
      </c>
      <c r="E84" s="107">
        <v>24110</v>
      </c>
      <c r="F84" s="107">
        <v>20250</v>
      </c>
      <c r="G84" s="107">
        <v>17640</v>
      </c>
    </row>
    <row r="85" spans="1:7" x14ac:dyDescent="0.25">
      <c r="A85" s="35"/>
      <c r="B85" s="98"/>
      <c r="C85" s="98"/>
      <c r="D85" s="98"/>
      <c r="E85" s="98"/>
      <c r="F85" s="98"/>
      <c r="G85" s="98"/>
    </row>
    <row r="86" spans="1:7" x14ac:dyDescent="0.25">
      <c r="A86" s="35"/>
      <c r="B86" s="98"/>
      <c r="C86" s="98"/>
      <c r="D86" s="98"/>
      <c r="E86" s="98"/>
      <c r="F86" s="98"/>
      <c r="G86" s="98"/>
    </row>
    <row r="87" spans="1:7" ht="17.25" x14ac:dyDescent="0.3">
      <c r="A87" s="100" t="s">
        <v>317</v>
      </c>
      <c r="B87" s="101">
        <v>2021</v>
      </c>
      <c r="C87" s="101">
        <v>2022</v>
      </c>
      <c r="D87" s="101">
        <v>2023</v>
      </c>
      <c r="E87" s="101">
        <v>2024</v>
      </c>
      <c r="F87" s="101">
        <v>2025</v>
      </c>
      <c r="G87" s="101">
        <v>2026</v>
      </c>
    </row>
    <row r="88" spans="1:7" x14ac:dyDescent="0.25">
      <c r="A88" s="102" t="s">
        <v>295</v>
      </c>
      <c r="B88" s="105"/>
      <c r="C88" s="109"/>
      <c r="D88" s="109"/>
      <c r="E88" s="109"/>
      <c r="F88" s="109"/>
      <c r="G88" s="109"/>
    </row>
    <row r="89" spans="1:7" x14ac:dyDescent="0.25">
      <c r="A89" s="104" t="s">
        <v>296</v>
      </c>
      <c r="B89" s="105">
        <v>14300</v>
      </c>
      <c r="C89" s="105">
        <v>17500</v>
      </c>
      <c r="D89" s="105">
        <v>19400</v>
      </c>
      <c r="E89" s="105">
        <v>21400</v>
      </c>
      <c r="F89" s="105">
        <v>22700</v>
      </c>
      <c r="G89" s="105">
        <v>24100</v>
      </c>
    </row>
    <row r="90" spans="1:7" x14ac:dyDescent="0.25">
      <c r="A90" s="104" t="s">
        <v>297</v>
      </c>
      <c r="B90" s="110">
        <v>44700</v>
      </c>
      <c r="C90" s="110">
        <v>52800</v>
      </c>
      <c r="D90" s="110">
        <v>63000</v>
      </c>
      <c r="E90" s="110">
        <v>73700</v>
      </c>
      <c r="F90" s="110">
        <v>84200</v>
      </c>
      <c r="G90" s="110">
        <v>93900</v>
      </c>
    </row>
    <row r="91" spans="1:7" x14ac:dyDescent="0.25">
      <c r="A91" s="106" t="s">
        <v>298</v>
      </c>
      <c r="B91" s="111">
        <v>59000</v>
      </c>
      <c r="C91" s="111">
        <v>70300</v>
      </c>
      <c r="D91" s="111">
        <v>82400</v>
      </c>
      <c r="E91" s="111">
        <v>95100</v>
      </c>
      <c r="F91" s="111">
        <v>106900</v>
      </c>
      <c r="G91" s="111">
        <v>118000</v>
      </c>
    </row>
    <row r="92" spans="1:7" x14ac:dyDescent="0.25">
      <c r="A92" s="104" t="s">
        <v>299</v>
      </c>
      <c r="B92" s="110">
        <v>20400</v>
      </c>
      <c r="C92" s="110">
        <v>20500</v>
      </c>
      <c r="D92" s="110">
        <v>22000</v>
      </c>
      <c r="E92" s="110">
        <v>24100</v>
      </c>
      <c r="F92" s="110">
        <v>26800</v>
      </c>
      <c r="G92" s="110">
        <v>30100</v>
      </c>
    </row>
    <row r="93" spans="1:7" x14ac:dyDescent="0.25">
      <c r="A93" s="108" t="s">
        <v>300</v>
      </c>
      <c r="B93" s="110">
        <v>0</v>
      </c>
      <c r="C93" s="110">
        <v>0</v>
      </c>
      <c r="D93" s="110">
        <v>0</v>
      </c>
      <c r="E93" s="110">
        <v>0</v>
      </c>
      <c r="F93" s="110">
        <v>0</v>
      </c>
      <c r="G93" s="110">
        <v>0</v>
      </c>
    </row>
    <row r="94" spans="1:7" x14ac:dyDescent="0.25">
      <c r="A94" s="102" t="s">
        <v>301</v>
      </c>
      <c r="B94" s="111">
        <v>79400</v>
      </c>
      <c r="C94" s="111">
        <v>90800</v>
      </c>
      <c r="D94" s="111">
        <v>104400</v>
      </c>
      <c r="E94" s="111">
        <v>119200</v>
      </c>
      <c r="F94" s="111">
        <v>133700</v>
      </c>
      <c r="G94" s="111">
        <v>148100</v>
      </c>
    </row>
    <row r="95" spans="1:7" x14ac:dyDescent="0.25">
      <c r="A95" s="103"/>
      <c r="B95" s="105"/>
      <c r="C95" s="105"/>
      <c r="D95" s="105"/>
      <c r="E95" s="105"/>
      <c r="F95" s="105"/>
      <c r="G95" s="105"/>
    </row>
    <row r="96" spans="1:7" x14ac:dyDescent="0.25">
      <c r="A96" s="102" t="s">
        <v>302</v>
      </c>
      <c r="B96" s="105"/>
      <c r="C96" s="105"/>
      <c r="D96" s="105"/>
      <c r="E96" s="105"/>
      <c r="F96" s="105"/>
      <c r="G96" s="105"/>
    </row>
    <row r="97" spans="1:7" x14ac:dyDescent="0.25">
      <c r="A97" s="104" t="s">
        <v>303</v>
      </c>
      <c r="B97" s="110">
        <v>22900</v>
      </c>
      <c r="C97" s="110">
        <v>28600</v>
      </c>
      <c r="D97" s="110">
        <v>35900</v>
      </c>
      <c r="E97" s="110">
        <v>44200</v>
      </c>
      <c r="F97" s="110">
        <v>53000</v>
      </c>
      <c r="G97" s="110">
        <v>65200</v>
      </c>
    </row>
    <row r="98" spans="1:7" x14ac:dyDescent="0.25">
      <c r="A98" s="104" t="s">
        <v>304</v>
      </c>
      <c r="B98" s="110">
        <v>400</v>
      </c>
      <c r="C98" s="110">
        <v>500</v>
      </c>
      <c r="D98" s="110">
        <v>500</v>
      </c>
      <c r="E98" s="110">
        <v>500</v>
      </c>
      <c r="F98" s="110">
        <v>500</v>
      </c>
      <c r="G98" s="110">
        <v>500</v>
      </c>
    </row>
    <row r="99" spans="1:7" x14ac:dyDescent="0.25">
      <c r="A99" s="104" t="s">
        <v>316</v>
      </c>
      <c r="B99" s="110">
        <v>10800</v>
      </c>
      <c r="C99" s="110">
        <v>11100</v>
      </c>
      <c r="D99" s="110">
        <v>12000</v>
      </c>
      <c r="E99" s="110">
        <v>13200</v>
      </c>
      <c r="F99" s="110">
        <v>14600</v>
      </c>
      <c r="G99" s="110">
        <v>15100</v>
      </c>
    </row>
    <row r="100" spans="1:7" x14ac:dyDescent="0.25">
      <c r="A100" s="106" t="s">
        <v>306</v>
      </c>
      <c r="B100" s="111">
        <v>34100</v>
      </c>
      <c r="C100" s="111">
        <v>40200</v>
      </c>
      <c r="D100" s="111">
        <v>48400</v>
      </c>
      <c r="E100" s="111">
        <v>57900</v>
      </c>
      <c r="F100" s="111">
        <v>68100</v>
      </c>
      <c r="G100" s="111">
        <v>80800</v>
      </c>
    </row>
    <row r="101" spans="1:7" x14ac:dyDescent="0.25">
      <c r="A101" s="104" t="s">
        <v>307</v>
      </c>
      <c r="B101" s="110">
        <v>8200</v>
      </c>
      <c r="C101" s="110">
        <v>10800</v>
      </c>
      <c r="D101" s="110">
        <v>11700</v>
      </c>
      <c r="E101" s="110">
        <v>12600</v>
      </c>
      <c r="F101" s="110">
        <v>12900</v>
      </c>
      <c r="G101" s="110">
        <v>13100</v>
      </c>
    </row>
    <row r="102" spans="1:7" x14ac:dyDescent="0.25">
      <c r="A102" s="104" t="s">
        <v>308</v>
      </c>
      <c r="B102" s="110">
        <v>-11200</v>
      </c>
      <c r="C102" s="110">
        <v>-12300</v>
      </c>
      <c r="D102" s="110">
        <v>-12600</v>
      </c>
      <c r="E102" s="110">
        <v>-12600</v>
      </c>
      <c r="F102" s="110">
        <v>-12000</v>
      </c>
      <c r="G102" s="110">
        <v>-11500</v>
      </c>
    </row>
    <row r="103" spans="1:7" x14ac:dyDescent="0.25">
      <c r="A103" s="106" t="s">
        <v>309</v>
      </c>
      <c r="B103" s="111">
        <v>-3000</v>
      </c>
      <c r="C103" s="111">
        <v>-1500</v>
      </c>
      <c r="D103" s="111">
        <v>-900</v>
      </c>
      <c r="E103" s="111">
        <v>0</v>
      </c>
      <c r="F103" s="111">
        <v>900</v>
      </c>
      <c r="G103" s="111">
        <v>1600</v>
      </c>
    </row>
    <row r="104" spans="1:7" x14ac:dyDescent="0.25">
      <c r="A104" s="106" t="s">
        <v>310</v>
      </c>
      <c r="B104" s="111">
        <v>21200</v>
      </c>
      <c r="C104" s="111">
        <v>23100</v>
      </c>
      <c r="D104" s="111">
        <v>24800</v>
      </c>
      <c r="E104" s="111">
        <v>26500</v>
      </c>
      <c r="F104" s="111">
        <v>28000</v>
      </c>
      <c r="G104" s="111">
        <v>29500</v>
      </c>
    </row>
    <row r="105" spans="1:7" x14ac:dyDescent="0.25">
      <c r="A105" s="106" t="s">
        <v>311</v>
      </c>
      <c r="B105" s="111">
        <v>52300</v>
      </c>
      <c r="C105" s="111">
        <v>61800</v>
      </c>
      <c r="D105" s="111">
        <v>72300</v>
      </c>
      <c r="E105" s="111">
        <v>84400</v>
      </c>
      <c r="F105" s="111">
        <v>97000</v>
      </c>
      <c r="G105" s="111">
        <v>111900</v>
      </c>
    </row>
    <row r="106" spans="1:7" x14ac:dyDescent="0.25">
      <c r="A106" s="104"/>
      <c r="B106" s="105"/>
      <c r="C106" s="105"/>
      <c r="D106" s="105"/>
      <c r="E106" s="105"/>
      <c r="F106" s="105"/>
      <c r="G106" s="105"/>
    </row>
    <row r="107" spans="1:7" x14ac:dyDescent="0.25">
      <c r="A107" s="102" t="s">
        <v>312</v>
      </c>
      <c r="B107" s="107">
        <v>27100</v>
      </c>
      <c r="C107" s="107">
        <v>29000</v>
      </c>
      <c r="D107" s="107">
        <v>32100</v>
      </c>
      <c r="E107" s="107">
        <v>34800</v>
      </c>
      <c r="F107" s="107">
        <v>36700</v>
      </c>
      <c r="G107" s="107">
        <v>36200</v>
      </c>
    </row>
    <row r="108" spans="1:7" x14ac:dyDescent="0.25">
      <c r="A108" s="102" t="s">
        <v>0</v>
      </c>
      <c r="B108" s="107">
        <v>0</v>
      </c>
      <c r="C108" s="107">
        <v>0</v>
      </c>
      <c r="D108" s="107">
        <v>0</v>
      </c>
      <c r="E108" s="107">
        <v>0</v>
      </c>
      <c r="F108" s="107">
        <v>0</v>
      </c>
      <c r="G108" s="107">
        <v>0</v>
      </c>
    </row>
    <row r="109" spans="1:7" x14ac:dyDescent="0.25">
      <c r="A109" s="102" t="s">
        <v>313</v>
      </c>
      <c r="B109" s="107">
        <v>9500</v>
      </c>
      <c r="C109" s="107">
        <v>10200</v>
      </c>
      <c r="D109" s="107">
        <v>11200</v>
      </c>
      <c r="E109" s="107">
        <v>12200</v>
      </c>
      <c r="F109" s="107">
        <v>12800</v>
      </c>
      <c r="G109" s="107">
        <v>12700</v>
      </c>
    </row>
    <row r="110" spans="1:7" x14ac:dyDescent="0.25">
      <c r="A110" s="102" t="s">
        <v>173</v>
      </c>
      <c r="B110" s="107">
        <v>17600</v>
      </c>
      <c r="C110" s="107">
        <v>18800</v>
      </c>
      <c r="D110" s="107">
        <v>20900</v>
      </c>
      <c r="E110" s="107">
        <v>22600</v>
      </c>
      <c r="F110" s="107">
        <v>23900</v>
      </c>
      <c r="G110" s="107">
        <v>23500</v>
      </c>
    </row>
    <row r="111" spans="1:7" x14ac:dyDescent="0.25">
      <c r="A111" s="35"/>
      <c r="B111" s="98"/>
      <c r="C111" s="98"/>
      <c r="D111" s="98"/>
      <c r="E111" s="98"/>
      <c r="F111" s="98"/>
      <c r="G111" s="98"/>
    </row>
    <row r="112" spans="1:7" x14ac:dyDescent="0.25">
      <c r="A112" s="35"/>
      <c r="B112" s="98"/>
      <c r="C112" s="98"/>
      <c r="D112" s="98"/>
      <c r="E112" s="98"/>
      <c r="F112" s="98"/>
      <c r="G112" s="98"/>
    </row>
    <row r="113" spans="1:7" x14ac:dyDescent="0.25">
      <c r="A113" s="35"/>
      <c r="B113" s="98"/>
      <c r="C113" s="98"/>
      <c r="D113" s="98"/>
      <c r="E113" s="98"/>
      <c r="F113" s="98"/>
      <c r="G113" s="98"/>
    </row>
    <row r="114" spans="1:7" x14ac:dyDescent="0.25">
      <c r="A114" s="35"/>
      <c r="B114" s="98"/>
      <c r="C114" s="98"/>
      <c r="D114" s="98"/>
      <c r="E114" s="98"/>
      <c r="F114" s="98"/>
      <c r="G114" s="98"/>
    </row>
    <row r="115" spans="1:7" x14ac:dyDescent="0.25">
      <c r="A115" s="35"/>
      <c r="B115" s="98"/>
      <c r="C115" s="98"/>
      <c r="D115" s="98"/>
      <c r="E115" s="98"/>
      <c r="F115" s="98"/>
      <c r="G115" s="98"/>
    </row>
    <row r="116" spans="1:7" x14ac:dyDescent="0.25">
      <c r="A116" s="35"/>
      <c r="B116" s="98"/>
      <c r="C116" s="98"/>
      <c r="D116" s="98"/>
      <c r="E116" s="98"/>
      <c r="F116" s="98"/>
      <c r="G116" s="98"/>
    </row>
    <row r="117" spans="1:7" x14ac:dyDescent="0.25">
      <c r="A117" s="35"/>
      <c r="B117" s="98"/>
      <c r="C117" s="98"/>
      <c r="D117" s="98"/>
      <c r="E117" s="98"/>
      <c r="F117" s="98"/>
      <c r="G117" s="98"/>
    </row>
    <row r="118" spans="1:7" x14ac:dyDescent="0.25">
      <c r="A118" s="35"/>
      <c r="B118" s="98"/>
      <c r="C118" s="98"/>
      <c r="D118" s="98"/>
      <c r="E118" s="98"/>
      <c r="F118" s="98"/>
      <c r="G118" s="98"/>
    </row>
    <row r="119" spans="1:7" x14ac:dyDescent="0.25">
      <c r="A119" s="35"/>
      <c r="B119" s="98"/>
      <c r="C119" s="98"/>
      <c r="D119" s="98"/>
      <c r="E119" s="98"/>
      <c r="F119" s="98"/>
      <c r="G119" s="98"/>
    </row>
    <row r="120" spans="1:7" x14ac:dyDescent="0.25">
      <c r="A120" s="35"/>
      <c r="B120" s="98"/>
      <c r="C120" s="98"/>
      <c r="D120" s="98"/>
      <c r="E120" s="98"/>
      <c r="F120" s="98"/>
      <c r="G120" s="98"/>
    </row>
    <row r="121" spans="1:7" x14ac:dyDescent="0.25">
      <c r="A121" s="35"/>
      <c r="B121" s="98"/>
      <c r="C121" s="98"/>
      <c r="D121" s="98"/>
      <c r="E121" s="98"/>
      <c r="F121" s="98"/>
      <c r="G121" s="98"/>
    </row>
    <row r="122" spans="1:7" x14ac:dyDescent="0.25">
      <c r="A122" s="35"/>
      <c r="B122" s="98"/>
      <c r="C122" s="98"/>
      <c r="D122" s="98"/>
      <c r="E122" s="98"/>
      <c r="F122" s="98"/>
      <c r="G122" s="98"/>
    </row>
    <row r="123" spans="1:7" x14ac:dyDescent="0.25">
      <c r="A123" s="35"/>
      <c r="B123" s="98"/>
      <c r="C123" s="98"/>
      <c r="D123" s="98"/>
      <c r="E123" s="98"/>
      <c r="F123" s="98"/>
      <c r="G123" s="98"/>
    </row>
    <row r="124" spans="1:7" x14ac:dyDescent="0.25">
      <c r="A124" s="35"/>
      <c r="B124" s="98"/>
      <c r="C124" s="98"/>
      <c r="D124" s="98"/>
      <c r="E124" s="98"/>
      <c r="F124" s="98"/>
      <c r="G124" s="98"/>
    </row>
    <row r="125" spans="1:7" x14ac:dyDescent="0.25">
      <c r="A125" s="35"/>
      <c r="B125" s="98"/>
      <c r="C125" s="98"/>
      <c r="D125" s="98"/>
      <c r="E125" s="98"/>
      <c r="F125" s="98"/>
      <c r="G125" s="98"/>
    </row>
    <row r="126" spans="1:7" x14ac:dyDescent="0.25">
      <c r="A126" s="35"/>
      <c r="B126" s="98"/>
      <c r="C126" s="98"/>
      <c r="D126" s="98"/>
      <c r="E126" s="98"/>
      <c r="F126" s="98"/>
      <c r="G126" s="98"/>
    </row>
    <row r="127" spans="1:7" x14ac:dyDescent="0.25">
      <c r="A127" s="35"/>
      <c r="B127" s="98"/>
      <c r="C127" s="98"/>
      <c r="D127" s="98"/>
      <c r="E127" s="98"/>
      <c r="F127" s="98"/>
      <c r="G127" s="98"/>
    </row>
    <row r="128" spans="1:7" x14ac:dyDescent="0.25">
      <c r="A128" s="35"/>
      <c r="B128" s="98"/>
      <c r="C128" s="98"/>
      <c r="D128" s="98"/>
      <c r="E128" s="98"/>
      <c r="F128" s="98"/>
      <c r="G128" s="98"/>
    </row>
    <row r="129" spans="1:7" x14ac:dyDescent="0.25">
      <c r="A129" s="35"/>
      <c r="B129" s="98"/>
      <c r="C129" s="98"/>
      <c r="D129" s="98"/>
      <c r="E129" s="98"/>
      <c r="F129" s="98"/>
      <c r="G129" s="98"/>
    </row>
    <row r="130" spans="1:7" x14ac:dyDescent="0.25">
      <c r="A130" s="35"/>
      <c r="B130" s="98"/>
      <c r="C130" s="98"/>
      <c r="D130" s="98"/>
      <c r="E130" s="98"/>
      <c r="F130" s="98"/>
      <c r="G130" s="98"/>
    </row>
    <row r="131" spans="1:7" x14ac:dyDescent="0.25">
      <c r="A131" s="35"/>
      <c r="B131" s="98"/>
      <c r="C131" s="98"/>
      <c r="D131" s="98"/>
      <c r="E131" s="98"/>
      <c r="F131" s="98"/>
      <c r="G131" s="98"/>
    </row>
    <row r="132" spans="1:7" x14ac:dyDescent="0.25">
      <c r="A132" s="35"/>
      <c r="B132" s="98"/>
      <c r="C132" s="98"/>
      <c r="D132" s="98"/>
      <c r="E132" s="98"/>
      <c r="F132" s="98"/>
      <c r="G132" s="98"/>
    </row>
    <row r="133" spans="1:7" x14ac:dyDescent="0.25">
      <c r="A133" s="35"/>
      <c r="B133" s="98"/>
      <c r="C133" s="98"/>
      <c r="D133" s="98"/>
      <c r="E133" s="98"/>
      <c r="F133" s="98"/>
      <c r="G133" s="98"/>
    </row>
    <row r="134" spans="1:7" x14ac:dyDescent="0.25">
      <c r="A134" s="35"/>
      <c r="B134" s="98"/>
      <c r="C134" s="98"/>
      <c r="D134" s="98"/>
      <c r="E134" s="98"/>
      <c r="F134" s="98"/>
      <c r="G134" s="98"/>
    </row>
    <row r="135" spans="1:7" x14ac:dyDescent="0.25">
      <c r="A135" s="35"/>
      <c r="B135" s="98"/>
      <c r="C135" s="98"/>
      <c r="D135" s="98"/>
      <c r="E135" s="98"/>
      <c r="F135" s="98"/>
      <c r="G135" s="98"/>
    </row>
    <row r="136" spans="1:7" x14ac:dyDescent="0.25">
      <c r="A136" s="35"/>
      <c r="B136" s="98"/>
      <c r="C136" s="98"/>
      <c r="D136" s="98"/>
      <c r="E136" s="98"/>
      <c r="F136" s="98"/>
      <c r="G136" s="98"/>
    </row>
    <row r="137" spans="1:7" x14ac:dyDescent="0.25">
      <c r="A137" s="35"/>
      <c r="B137" s="98"/>
      <c r="C137" s="98"/>
      <c r="D137" s="98"/>
      <c r="E137" s="98"/>
      <c r="F137" s="98"/>
      <c r="G137" s="98"/>
    </row>
    <row r="138" spans="1:7" x14ac:dyDescent="0.25">
      <c r="A138" s="35"/>
      <c r="B138" s="98"/>
      <c r="C138" s="98"/>
      <c r="D138" s="98"/>
      <c r="E138" s="98"/>
      <c r="F138" s="98"/>
      <c r="G138" s="98"/>
    </row>
    <row r="139" spans="1:7" x14ac:dyDescent="0.25">
      <c r="A139" s="35"/>
      <c r="B139" s="98"/>
      <c r="C139" s="98"/>
      <c r="D139" s="98"/>
      <c r="E139" s="98"/>
      <c r="F139" s="98"/>
      <c r="G139" s="98"/>
    </row>
    <row r="140" spans="1:7" x14ac:dyDescent="0.25">
      <c r="A140" s="35"/>
      <c r="B140" s="98"/>
      <c r="C140" s="98"/>
      <c r="D140" s="98"/>
      <c r="E140" s="98"/>
      <c r="F140" s="98"/>
      <c r="G140" s="98"/>
    </row>
    <row r="141" spans="1:7" x14ac:dyDescent="0.25">
      <c r="A141" s="35"/>
      <c r="B141" s="98"/>
      <c r="C141" s="98"/>
      <c r="D141" s="98"/>
      <c r="E141" s="98"/>
      <c r="F141" s="98"/>
      <c r="G141" s="98"/>
    </row>
    <row r="142" spans="1:7" x14ac:dyDescent="0.25">
      <c r="A142" s="35"/>
      <c r="B142" s="98"/>
      <c r="C142" s="98"/>
      <c r="D142" s="98"/>
      <c r="E142" s="98"/>
      <c r="F142" s="98"/>
      <c r="G142" s="98"/>
    </row>
    <row r="143" spans="1:7" x14ac:dyDescent="0.25">
      <c r="A143" s="35"/>
      <c r="B143" s="98"/>
      <c r="C143" s="98"/>
      <c r="D143" s="98"/>
      <c r="E143" s="98"/>
      <c r="F143" s="98"/>
      <c r="G143" s="98"/>
    </row>
    <row r="144" spans="1:7" x14ac:dyDescent="0.25">
      <c r="A144" s="35"/>
      <c r="B144" s="98"/>
      <c r="C144" s="98"/>
      <c r="D144" s="98"/>
      <c r="E144" s="98"/>
      <c r="F144" s="98"/>
      <c r="G144" s="98"/>
    </row>
    <row r="145" spans="1:7" x14ac:dyDescent="0.25">
      <c r="A145" s="35"/>
      <c r="B145" s="98"/>
      <c r="C145" s="98"/>
      <c r="D145" s="98"/>
      <c r="E145" s="98"/>
      <c r="F145" s="98"/>
      <c r="G145" s="98"/>
    </row>
    <row r="146" spans="1:7" x14ac:dyDescent="0.25">
      <c r="A146" s="35"/>
      <c r="B146" s="98"/>
      <c r="C146" s="98"/>
      <c r="D146" s="98"/>
      <c r="E146" s="98"/>
      <c r="F146" s="98"/>
      <c r="G146" s="98"/>
    </row>
    <row r="147" spans="1:7" x14ac:dyDescent="0.25">
      <c r="A147" s="35"/>
      <c r="B147" s="98"/>
      <c r="C147" s="98"/>
      <c r="D147" s="98"/>
      <c r="E147" s="98"/>
      <c r="F147" s="98"/>
      <c r="G147" s="98"/>
    </row>
    <row r="148" spans="1:7" x14ac:dyDescent="0.25">
      <c r="B148" s="36"/>
      <c r="C148" s="36"/>
      <c r="D148" s="36"/>
      <c r="E148" s="36"/>
      <c r="F148" s="36"/>
      <c r="G148" s="36"/>
    </row>
    <row r="149" spans="1:7" x14ac:dyDescent="0.25">
      <c r="B149" s="36"/>
      <c r="C149" s="36"/>
      <c r="D149" s="36"/>
      <c r="E149" s="36"/>
      <c r="F149" s="36"/>
      <c r="G149" s="36"/>
    </row>
  </sheetData>
  <mergeCells count="3">
    <mergeCell ref="A1:G1"/>
    <mergeCell ref="A2:G2"/>
    <mergeCell ref="A4:G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D38C1-38B0-4DE3-8396-0DE1B8E716D3}">
  <dimension ref="A1:G65"/>
  <sheetViews>
    <sheetView workbookViewId="0">
      <selection activeCell="A2" sqref="A2:G2"/>
    </sheetView>
  </sheetViews>
  <sheetFormatPr defaultRowHeight="15" x14ac:dyDescent="0.25"/>
  <cols>
    <col min="1" max="1" width="31.140625" style="34" customWidth="1"/>
    <col min="2" max="7" width="11" style="34" customWidth="1"/>
    <col min="14" max="14" width="11.42578125" customWidth="1"/>
  </cols>
  <sheetData>
    <row r="1" spans="1:7" x14ac:dyDescent="0.25">
      <c r="A1" s="263" t="s">
        <v>293</v>
      </c>
      <c r="B1" s="263"/>
      <c r="C1" s="263"/>
      <c r="D1" s="263"/>
      <c r="E1" s="263"/>
      <c r="F1" s="263"/>
      <c r="G1" s="263"/>
    </row>
    <row r="2" spans="1:7" x14ac:dyDescent="0.25">
      <c r="A2" s="263" t="s">
        <v>40</v>
      </c>
      <c r="B2" s="263"/>
      <c r="C2" s="263"/>
      <c r="D2" s="263"/>
      <c r="E2" s="263"/>
      <c r="F2" s="263"/>
      <c r="G2" s="263"/>
    </row>
    <row r="3" spans="1:7" x14ac:dyDescent="0.25">
      <c r="A3" s="264" t="s">
        <v>319</v>
      </c>
      <c r="B3" s="264"/>
      <c r="C3" s="264"/>
      <c r="D3" s="264"/>
      <c r="E3" s="264"/>
      <c r="F3" s="264"/>
      <c r="G3" s="264"/>
    </row>
    <row r="4" spans="1:7" x14ac:dyDescent="0.25">
      <c r="A4" s="37"/>
      <c r="B4" s="37"/>
      <c r="C4" s="37"/>
      <c r="D4" s="37"/>
      <c r="E4" s="37"/>
      <c r="F4" s="37"/>
      <c r="G4" s="37"/>
    </row>
    <row r="5" spans="1:7" ht="14.45" customHeight="1" x14ac:dyDescent="0.25">
      <c r="A5" s="91" t="s">
        <v>431</v>
      </c>
      <c r="B5" s="37"/>
      <c r="C5" s="37"/>
      <c r="D5" s="37"/>
      <c r="E5" s="37"/>
      <c r="F5" s="37"/>
      <c r="G5" s="37"/>
    </row>
    <row r="6" spans="1:7" x14ac:dyDescent="0.25">
      <c r="A6" s="35"/>
      <c r="B6" s="35"/>
      <c r="C6" s="35"/>
      <c r="D6" s="35"/>
      <c r="E6" s="35"/>
      <c r="F6" s="35"/>
      <c r="G6" s="35"/>
    </row>
    <row r="7" spans="1:7" ht="17.25" x14ac:dyDescent="0.3">
      <c r="A7" s="100" t="s">
        <v>1</v>
      </c>
      <c r="B7" s="101">
        <v>2021</v>
      </c>
      <c r="C7" s="101">
        <v>2022</v>
      </c>
      <c r="D7" s="101">
        <v>2023</v>
      </c>
      <c r="E7" s="101">
        <v>2024</v>
      </c>
      <c r="F7" s="101">
        <v>2025</v>
      </c>
      <c r="G7" s="101">
        <v>2026</v>
      </c>
    </row>
    <row r="8" spans="1:7" ht="14.45" customHeight="1" x14ac:dyDescent="0.25">
      <c r="A8" s="115" t="s">
        <v>320</v>
      </c>
      <c r="B8" s="116">
        <v>1022230</v>
      </c>
      <c r="C8" s="116">
        <v>1046640</v>
      </c>
      <c r="D8" s="116">
        <v>1067190</v>
      </c>
      <c r="E8" s="116">
        <v>1100600</v>
      </c>
      <c r="F8" s="116">
        <v>1140470</v>
      </c>
      <c r="G8" s="116">
        <v>1172530</v>
      </c>
    </row>
    <row r="9" spans="1:7" ht="14.45" customHeight="1" x14ac:dyDescent="0.25">
      <c r="A9" s="115" t="s">
        <v>321</v>
      </c>
      <c r="B9" s="116">
        <v>6133380</v>
      </c>
      <c r="C9" s="116">
        <v>6279840</v>
      </c>
      <c r="D9" s="116">
        <v>6403140</v>
      </c>
      <c r="E9" s="116">
        <v>6603600</v>
      </c>
      <c r="F9" s="116">
        <v>6842820</v>
      </c>
      <c r="G9" s="116">
        <v>7035180</v>
      </c>
    </row>
    <row r="10" spans="1:7" ht="14.45" customHeight="1" x14ac:dyDescent="0.25">
      <c r="A10" s="115" t="s">
        <v>322</v>
      </c>
      <c r="B10" s="116">
        <v>3066690</v>
      </c>
      <c r="C10" s="116">
        <v>3139920</v>
      </c>
      <c r="D10" s="116">
        <v>3201570</v>
      </c>
      <c r="E10" s="116">
        <v>3301800</v>
      </c>
      <c r="F10" s="116">
        <v>3421410</v>
      </c>
      <c r="G10" s="116">
        <v>3517590</v>
      </c>
    </row>
    <row r="11" spans="1:7" ht="14.45" customHeight="1" x14ac:dyDescent="0.25">
      <c r="A11" s="103" t="s">
        <v>323</v>
      </c>
      <c r="B11" s="116">
        <v>10222300</v>
      </c>
      <c r="C11" s="116">
        <v>10466400</v>
      </c>
      <c r="D11" s="116">
        <v>10671900</v>
      </c>
      <c r="E11" s="116">
        <v>11006000</v>
      </c>
      <c r="F11" s="116">
        <v>11404700</v>
      </c>
      <c r="G11" s="116">
        <v>11725300</v>
      </c>
    </row>
    <row r="12" spans="1:7" ht="14.45" customHeight="1" x14ac:dyDescent="0.25">
      <c r="A12" s="103" t="s">
        <v>324</v>
      </c>
      <c r="B12" s="116">
        <v>1878100</v>
      </c>
      <c r="C12" s="116">
        <v>2128200</v>
      </c>
      <c r="D12" s="116">
        <v>2515900</v>
      </c>
      <c r="E12" s="116">
        <v>3057800</v>
      </c>
      <c r="F12" s="116">
        <v>3777900</v>
      </c>
      <c r="G12" s="116">
        <v>4872200</v>
      </c>
    </row>
    <row r="13" spans="1:7" ht="14.45" customHeight="1" x14ac:dyDescent="0.25">
      <c r="A13" s="103" t="s">
        <v>325</v>
      </c>
      <c r="B13" s="116">
        <v>0</v>
      </c>
      <c r="C13" s="116">
        <v>0</v>
      </c>
      <c r="D13" s="116">
        <v>0</v>
      </c>
      <c r="E13" s="116">
        <v>0</v>
      </c>
      <c r="F13" s="116">
        <v>0</v>
      </c>
      <c r="G13" s="116">
        <v>0</v>
      </c>
    </row>
    <row r="14" spans="1:7" ht="14.45" customHeight="1" x14ac:dyDescent="0.25">
      <c r="A14" s="101" t="s">
        <v>326</v>
      </c>
      <c r="B14" s="117">
        <v>12100400</v>
      </c>
      <c r="C14" s="117">
        <v>12594600</v>
      </c>
      <c r="D14" s="117">
        <v>13187800</v>
      </c>
      <c r="E14" s="117">
        <v>14063800</v>
      </c>
      <c r="F14" s="117">
        <v>15182600</v>
      </c>
      <c r="G14" s="117">
        <v>16597500</v>
      </c>
    </row>
    <row r="15" spans="1:7" ht="14.45" customHeight="1" x14ac:dyDescent="0.25">
      <c r="A15" s="103"/>
      <c r="B15" s="116"/>
      <c r="C15" s="116"/>
      <c r="D15" s="116"/>
      <c r="E15" s="116"/>
      <c r="F15" s="116"/>
      <c r="G15" s="116"/>
    </row>
    <row r="16" spans="1:7" ht="14.45" customHeight="1" x14ac:dyDescent="0.25">
      <c r="A16" s="103" t="s">
        <v>327</v>
      </c>
      <c r="B16" s="116">
        <v>11231200</v>
      </c>
      <c r="C16" s="116">
        <v>11716000</v>
      </c>
      <c r="D16" s="116">
        <v>12299000</v>
      </c>
      <c r="E16" s="116">
        <v>13160200</v>
      </c>
      <c r="F16" s="116">
        <v>14280300</v>
      </c>
      <c r="G16" s="116">
        <v>15856500</v>
      </c>
    </row>
    <row r="17" spans="1:7" ht="14.45" customHeight="1" x14ac:dyDescent="0.25">
      <c r="A17" s="103" t="s">
        <v>328</v>
      </c>
      <c r="B17" s="116">
        <v>225000</v>
      </c>
      <c r="C17" s="116">
        <v>225000</v>
      </c>
      <c r="D17" s="116">
        <v>225000</v>
      </c>
      <c r="E17" s="116">
        <v>225000</v>
      </c>
      <c r="F17" s="116">
        <v>225000</v>
      </c>
      <c r="G17" s="116">
        <v>75000</v>
      </c>
    </row>
    <row r="18" spans="1:7" ht="14.45" customHeight="1" x14ac:dyDescent="0.25">
      <c r="A18" s="101" t="s">
        <v>211</v>
      </c>
      <c r="B18" s="117">
        <v>11456200</v>
      </c>
      <c r="C18" s="117">
        <v>11941000</v>
      </c>
      <c r="D18" s="117">
        <v>12524000</v>
      </c>
      <c r="E18" s="117">
        <v>13385200</v>
      </c>
      <c r="F18" s="117">
        <v>14505300</v>
      </c>
      <c r="G18" s="117">
        <v>15931500</v>
      </c>
    </row>
    <row r="19" spans="1:7" ht="14.45" customHeight="1" x14ac:dyDescent="0.25">
      <c r="A19" s="103"/>
      <c r="B19" s="116"/>
      <c r="C19" s="116"/>
      <c r="D19" s="116"/>
      <c r="E19" s="116"/>
      <c r="F19" s="116"/>
      <c r="G19" s="116"/>
    </row>
    <row r="20" spans="1:7" ht="14.45" customHeight="1" x14ac:dyDescent="0.25">
      <c r="A20" s="101" t="s">
        <v>329</v>
      </c>
      <c r="B20" s="117">
        <v>644200</v>
      </c>
      <c r="C20" s="117">
        <v>653600</v>
      </c>
      <c r="D20" s="117">
        <v>663800</v>
      </c>
      <c r="E20" s="117">
        <v>678600</v>
      </c>
      <c r="F20" s="117">
        <v>677300</v>
      </c>
      <c r="G20" s="117">
        <v>666000</v>
      </c>
    </row>
    <row r="21" spans="1:7" ht="14.45" customHeight="1" x14ac:dyDescent="0.25">
      <c r="A21" s="113"/>
      <c r="B21" s="114"/>
      <c r="C21" s="114"/>
      <c r="D21" s="114"/>
      <c r="E21" s="114"/>
      <c r="F21" s="114"/>
      <c r="G21" s="114"/>
    </row>
    <row r="22" spans="1:7" ht="14.45" customHeight="1" x14ac:dyDescent="0.25">
      <c r="A22" s="101" t="s">
        <v>330</v>
      </c>
      <c r="B22" s="118">
        <v>3.38</v>
      </c>
      <c r="C22" s="118">
        <v>3.33</v>
      </c>
      <c r="D22" s="118">
        <v>3.24</v>
      </c>
      <c r="E22" s="118">
        <v>3.12</v>
      </c>
      <c r="F22" s="118">
        <v>3.06</v>
      </c>
      <c r="G22" s="118">
        <v>2.87</v>
      </c>
    </row>
    <row r="23" spans="1:7" ht="14.45" customHeight="1" x14ac:dyDescent="0.25">
      <c r="A23" s="101" t="s">
        <v>331</v>
      </c>
      <c r="B23" s="118">
        <v>0.34927041291524369</v>
      </c>
      <c r="C23" s="118">
        <v>0.34424724602203183</v>
      </c>
      <c r="D23" s="118">
        <v>0.33895751732449531</v>
      </c>
      <c r="E23" s="118">
        <v>0.33156498673740054</v>
      </c>
      <c r="F23" s="118">
        <v>0.33220138786357595</v>
      </c>
      <c r="G23" s="118">
        <v>0.11261261261261261</v>
      </c>
    </row>
    <row r="24" spans="1:7" ht="14.45" customHeight="1" x14ac:dyDescent="0.25">
      <c r="A24" s="113"/>
      <c r="B24" s="229"/>
      <c r="C24" s="229"/>
      <c r="D24" s="229"/>
      <c r="E24" s="229"/>
      <c r="F24" s="229"/>
      <c r="G24" s="229"/>
    </row>
    <row r="25" spans="1:7" ht="14.45" customHeight="1" x14ac:dyDescent="0.25">
      <c r="A25" s="228" t="s">
        <v>433</v>
      </c>
      <c r="B25" s="229"/>
      <c r="C25" s="229"/>
      <c r="D25" s="229"/>
      <c r="E25" s="229"/>
      <c r="F25" s="229"/>
      <c r="G25" s="229"/>
    </row>
    <row r="26" spans="1:7" ht="14.45" customHeight="1" x14ac:dyDescent="0.25">
      <c r="A26" s="35"/>
      <c r="B26" s="35"/>
      <c r="C26" s="35"/>
      <c r="D26" s="35"/>
      <c r="E26" s="35"/>
      <c r="F26" s="35"/>
      <c r="G26" s="35"/>
    </row>
    <row r="27" spans="1:7" ht="17.45" customHeight="1" x14ac:dyDescent="0.3">
      <c r="A27" s="100" t="s">
        <v>332</v>
      </c>
      <c r="B27" s="101">
        <v>2021</v>
      </c>
      <c r="C27" s="101">
        <v>2022</v>
      </c>
      <c r="D27" s="101">
        <v>2023</v>
      </c>
      <c r="E27" s="101">
        <v>2024</v>
      </c>
      <c r="F27" s="101">
        <v>2025</v>
      </c>
      <c r="G27" s="101">
        <v>2026</v>
      </c>
    </row>
    <row r="28" spans="1:7" ht="14.45" customHeight="1" x14ac:dyDescent="0.25">
      <c r="A28" s="103" t="s">
        <v>333</v>
      </c>
      <c r="B28" s="116">
        <v>365100</v>
      </c>
      <c r="C28" s="116">
        <v>457300</v>
      </c>
      <c r="D28" s="116">
        <v>459700</v>
      </c>
      <c r="E28" s="116">
        <v>532900</v>
      </c>
      <c r="F28" s="116">
        <v>608800</v>
      </c>
      <c r="G28" s="116">
        <v>687600</v>
      </c>
    </row>
    <row r="29" spans="1:7" ht="14.45" customHeight="1" x14ac:dyDescent="0.25">
      <c r="A29" s="103" t="s">
        <v>324</v>
      </c>
      <c r="B29" s="116">
        <v>1878100</v>
      </c>
      <c r="C29" s="116">
        <v>2128200</v>
      </c>
      <c r="D29" s="116">
        <v>2515900</v>
      </c>
      <c r="E29" s="116">
        <v>3057800</v>
      </c>
      <c r="F29" s="116">
        <v>3777900</v>
      </c>
      <c r="G29" s="116">
        <v>4872200</v>
      </c>
    </row>
    <row r="30" spans="1:7" ht="14.45" customHeight="1" x14ac:dyDescent="0.25">
      <c r="A30" s="103" t="s">
        <v>325</v>
      </c>
      <c r="B30" s="116">
        <v>0</v>
      </c>
      <c r="C30" s="116">
        <v>0</v>
      </c>
      <c r="D30" s="116">
        <v>0</v>
      </c>
      <c r="E30" s="116">
        <v>0</v>
      </c>
      <c r="F30" s="116">
        <v>0</v>
      </c>
      <c r="G30" s="116">
        <v>0</v>
      </c>
    </row>
    <row r="31" spans="1:7" ht="14.45" customHeight="1" x14ac:dyDescent="0.25">
      <c r="A31" s="101" t="s">
        <v>326</v>
      </c>
      <c r="B31" s="117">
        <v>2243200</v>
      </c>
      <c r="C31" s="117">
        <v>2585500</v>
      </c>
      <c r="D31" s="117">
        <v>2975600</v>
      </c>
      <c r="E31" s="117">
        <v>3590700</v>
      </c>
      <c r="F31" s="117">
        <v>4386700</v>
      </c>
      <c r="G31" s="117">
        <v>5559800</v>
      </c>
    </row>
    <row r="32" spans="1:7" ht="14.45" customHeight="1" x14ac:dyDescent="0.25">
      <c r="A32" s="103"/>
      <c r="B32" s="116"/>
      <c r="C32" s="116"/>
      <c r="D32" s="116"/>
      <c r="E32" s="116"/>
      <c r="F32" s="116"/>
      <c r="G32" s="116"/>
    </row>
    <row r="33" spans="1:7" ht="14.45" customHeight="1" x14ac:dyDescent="0.25">
      <c r="A33" s="103" t="s">
        <v>327</v>
      </c>
      <c r="B33" s="116">
        <v>2086200</v>
      </c>
      <c r="C33" s="116">
        <v>2417400</v>
      </c>
      <c r="D33" s="116">
        <v>2797100</v>
      </c>
      <c r="E33" s="116">
        <v>3398700</v>
      </c>
      <c r="F33" s="116">
        <v>4198300</v>
      </c>
      <c r="G33" s="116">
        <v>5385700</v>
      </c>
    </row>
    <row r="34" spans="1:7" ht="14.45" customHeight="1" x14ac:dyDescent="0.25">
      <c r="A34" s="101" t="s">
        <v>211</v>
      </c>
      <c r="B34" s="117">
        <v>2086200</v>
      </c>
      <c r="C34" s="117">
        <v>2417400</v>
      </c>
      <c r="D34" s="117">
        <v>2797100</v>
      </c>
      <c r="E34" s="117">
        <v>3398700</v>
      </c>
      <c r="F34" s="117">
        <v>4198300</v>
      </c>
      <c r="G34" s="117">
        <v>5385700</v>
      </c>
    </row>
    <row r="35" spans="1:7" ht="14.45" customHeight="1" x14ac:dyDescent="0.25">
      <c r="A35" s="103"/>
      <c r="B35" s="116"/>
      <c r="C35" s="116"/>
      <c r="D35" s="116"/>
      <c r="E35" s="116"/>
      <c r="F35" s="116"/>
      <c r="G35" s="116"/>
    </row>
    <row r="36" spans="1:7" ht="14.45" customHeight="1" x14ac:dyDescent="0.25">
      <c r="A36" s="101" t="s">
        <v>329</v>
      </c>
      <c r="B36" s="117">
        <v>157000</v>
      </c>
      <c r="C36" s="117">
        <v>168100</v>
      </c>
      <c r="D36" s="117">
        <v>178500</v>
      </c>
      <c r="E36" s="117">
        <v>192000</v>
      </c>
      <c r="F36" s="117">
        <v>188400</v>
      </c>
      <c r="G36" s="117">
        <v>174100</v>
      </c>
    </row>
    <row r="37" spans="1:7" ht="14.45" customHeight="1" x14ac:dyDescent="0.25">
      <c r="A37" s="35"/>
      <c r="B37" s="38"/>
      <c r="C37" s="38"/>
      <c r="D37" s="38"/>
      <c r="E37" s="38"/>
      <c r="F37" s="38"/>
      <c r="G37" s="38"/>
    </row>
    <row r="38" spans="1:7" ht="17.45" customHeight="1" x14ac:dyDescent="0.3">
      <c r="A38" s="100" t="s">
        <v>315</v>
      </c>
      <c r="B38" s="101">
        <v>2021</v>
      </c>
      <c r="C38" s="101">
        <v>2022</v>
      </c>
      <c r="D38" s="101">
        <v>2023</v>
      </c>
      <c r="E38" s="101">
        <v>2024</v>
      </c>
      <c r="F38" s="101">
        <v>2025</v>
      </c>
      <c r="G38" s="101">
        <v>2026</v>
      </c>
    </row>
    <row r="39" spans="1:7" ht="14.45" customHeight="1" x14ac:dyDescent="0.25">
      <c r="A39" s="103" t="s">
        <v>333</v>
      </c>
      <c r="B39" s="116">
        <v>1929200</v>
      </c>
      <c r="C39" s="116">
        <v>2001900</v>
      </c>
      <c r="D39" s="116">
        <v>2102300</v>
      </c>
      <c r="E39" s="116">
        <v>2237100</v>
      </c>
      <c r="F39" s="116">
        <v>2406800</v>
      </c>
      <c r="G39" s="116">
        <v>2617100</v>
      </c>
    </row>
    <row r="40" spans="1:7" x14ac:dyDescent="0.25">
      <c r="A40" s="103" t="s">
        <v>325</v>
      </c>
      <c r="B40" s="116">
        <v>0</v>
      </c>
      <c r="C40" s="116">
        <v>0</v>
      </c>
      <c r="D40" s="116">
        <v>0</v>
      </c>
      <c r="E40" s="116">
        <v>0</v>
      </c>
      <c r="F40" s="116">
        <v>0</v>
      </c>
      <c r="G40" s="116">
        <v>0</v>
      </c>
    </row>
    <row r="41" spans="1:7" x14ac:dyDescent="0.25">
      <c r="A41" s="101" t="s">
        <v>326</v>
      </c>
      <c r="B41" s="117">
        <v>1929200</v>
      </c>
      <c r="C41" s="117">
        <v>2001900</v>
      </c>
      <c r="D41" s="117">
        <v>2102300</v>
      </c>
      <c r="E41" s="117">
        <v>2237100</v>
      </c>
      <c r="F41" s="117">
        <v>2406800</v>
      </c>
      <c r="G41" s="117">
        <v>2617100</v>
      </c>
    </row>
    <row r="42" spans="1:7" x14ac:dyDescent="0.25">
      <c r="A42" s="103"/>
      <c r="B42" s="116"/>
      <c r="C42" s="116"/>
      <c r="D42" s="116"/>
      <c r="E42" s="116"/>
      <c r="F42" s="116"/>
      <c r="G42" s="116"/>
    </row>
    <row r="43" spans="1:7" x14ac:dyDescent="0.25">
      <c r="A43" s="103" t="s">
        <v>327</v>
      </c>
      <c r="B43" s="116">
        <v>1820000</v>
      </c>
      <c r="C43" s="116">
        <v>1897500</v>
      </c>
      <c r="D43" s="116">
        <v>2002200</v>
      </c>
      <c r="E43" s="116">
        <v>2140700</v>
      </c>
      <c r="F43" s="116">
        <v>2314200</v>
      </c>
      <c r="G43" s="116">
        <v>2528600</v>
      </c>
    </row>
    <row r="44" spans="1:7" x14ac:dyDescent="0.25">
      <c r="A44" s="101" t="s">
        <v>211</v>
      </c>
      <c r="B44" s="117">
        <v>1820000</v>
      </c>
      <c r="C44" s="117">
        <v>1897500</v>
      </c>
      <c r="D44" s="117">
        <v>2002200</v>
      </c>
      <c r="E44" s="117">
        <v>2140700</v>
      </c>
      <c r="F44" s="117">
        <v>2314200</v>
      </c>
      <c r="G44" s="117">
        <v>2528600</v>
      </c>
    </row>
    <row r="45" spans="1:7" x14ac:dyDescent="0.25">
      <c r="A45" s="103"/>
      <c r="B45" s="116"/>
      <c r="C45" s="116"/>
      <c r="D45" s="116"/>
      <c r="E45" s="116"/>
      <c r="F45" s="116"/>
      <c r="G45" s="116"/>
    </row>
    <row r="46" spans="1:7" x14ac:dyDescent="0.25">
      <c r="A46" s="101" t="s">
        <v>329</v>
      </c>
      <c r="B46" s="117">
        <v>109200</v>
      </c>
      <c r="C46" s="117">
        <v>104400</v>
      </c>
      <c r="D46" s="117">
        <v>100100</v>
      </c>
      <c r="E46" s="117">
        <v>96400</v>
      </c>
      <c r="F46" s="117">
        <v>92600</v>
      </c>
      <c r="G46" s="117">
        <v>88500</v>
      </c>
    </row>
    <row r="47" spans="1:7" x14ac:dyDescent="0.25">
      <c r="A47" s="35"/>
      <c r="B47" s="38"/>
      <c r="C47" s="38"/>
      <c r="D47" s="38"/>
      <c r="E47" s="38"/>
      <c r="F47" s="38"/>
      <c r="G47" s="38"/>
    </row>
    <row r="48" spans="1:7" ht="17.25" x14ac:dyDescent="0.3">
      <c r="A48" s="100" t="s">
        <v>317</v>
      </c>
      <c r="B48" s="101">
        <v>2021</v>
      </c>
      <c r="C48" s="101">
        <v>2022</v>
      </c>
      <c r="D48" s="101">
        <v>2023</v>
      </c>
      <c r="E48" s="101">
        <v>2024</v>
      </c>
      <c r="F48" s="101">
        <v>2025</v>
      </c>
      <c r="G48" s="101">
        <v>2026</v>
      </c>
    </row>
    <row r="49" spans="1:7" x14ac:dyDescent="0.25">
      <c r="A49" s="103" t="s">
        <v>333</v>
      </c>
      <c r="B49" s="116">
        <v>442000</v>
      </c>
      <c r="C49" s="116">
        <v>478800</v>
      </c>
      <c r="D49" s="116">
        <v>530000</v>
      </c>
      <c r="E49" s="116">
        <v>598600</v>
      </c>
      <c r="F49" s="116">
        <v>687600</v>
      </c>
      <c r="G49" s="116">
        <v>798700</v>
      </c>
    </row>
    <row r="50" spans="1:7" x14ac:dyDescent="0.25">
      <c r="A50" s="103" t="s">
        <v>325</v>
      </c>
      <c r="B50" s="116">
        <v>0</v>
      </c>
      <c r="C50" s="116">
        <v>0</v>
      </c>
      <c r="D50" s="116">
        <v>0</v>
      </c>
      <c r="E50" s="116">
        <v>0</v>
      </c>
      <c r="F50" s="116">
        <v>0</v>
      </c>
      <c r="G50" s="116">
        <v>0</v>
      </c>
    </row>
    <row r="51" spans="1:7" x14ac:dyDescent="0.25">
      <c r="A51" s="101" t="s">
        <v>326</v>
      </c>
      <c r="B51" s="117">
        <v>442000</v>
      </c>
      <c r="C51" s="117">
        <v>478800</v>
      </c>
      <c r="D51" s="117">
        <v>530000</v>
      </c>
      <c r="E51" s="117">
        <v>598600</v>
      </c>
      <c r="F51" s="117">
        <v>687600</v>
      </c>
      <c r="G51" s="117">
        <v>798700</v>
      </c>
    </row>
    <row r="52" spans="1:7" x14ac:dyDescent="0.25">
      <c r="A52" s="103"/>
      <c r="B52" s="116"/>
      <c r="C52" s="116"/>
      <c r="D52" s="116"/>
      <c r="E52" s="116"/>
      <c r="F52" s="116"/>
      <c r="G52" s="116"/>
    </row>
    <row r="53" spans="1:7" x14ac:dyDescent="0.25">
      <c r="A53" s="103" t="s">
        <v>327</v>
      </c>
      <c r="B53" s="116">
        <v>425000</v>
      </c>
      <c r="C53" s="116">
        <v>460400</v>
      </c>
      <c r="D53" s="116">
        <v>509600</v>
      </c>
      <c r="E53" s="116">
        <v>575500</v>
      </c>
      <c r="F53" s="116">
        <v>661100</v>
      </c>
      <c r="G53" s="116">
        <v>768000</v>
      </c>
    </row>
    <row r="54" spans="1:7" x14ac:dyDescent="0.25">
      <c r="A54" s="101" t="s">
        <v>211</v>
      </c>
      <c r="B54" s="117">
        <v>425000</v>
      </c>
      <c r="C54" s="117">
        <v>460400</v>
      </c>
      <c r="D54" s="117">
        <v>509600</v>
      </c>
      <c r="E54" s="117">
        <v>575500</v>
      </c>
      <c r="F54" s="117">
        <v>661100</v>
      </c>
      <c r="G54" s="117">
        <v>768000</v>
      </c>
    </row>
    <row r="55" spans="1:7" x14ac:dyDescent="0.25">
      <c r="A55" s="116"/>
      <c r="B55" s="116"/>
      <c r="C55" s="116"/>
      <c r="D55" s="116"/>
      <c r="E55" s="116"/>
      <c r="F55" s="116"/>
      <c r="G55" s="116"/>
    </row>
    <row r="56" spans="1:7" x14ac:dyDescent="0.25">
      <c r="A56" s="101" t="s">
        <v>329</v>
      </c>
      <c r="B56" s="117">
        <v>17000</v>
      </c>
      <c r="C56" s="117">
        <v>18400</v>
      </c>
      <c r="D56" s="117">
        <v>20400</v>
      </c>
      <c r="E56" s="117">
        <v>23100</v>
      </c>
      <c r="F56" s="117">
        <v>26500</v>
      </c>
      <c r="G56" s="117">
        <v>30700</v>
      </c>
    </row>
    <row r="57" spans="1:7" x14ac:dyDescent="0.25">
      <c r="A57" s="35"/>
      <c r="B57" s="38"/>
      <c r="C57" s="38"/>
      <c r="D57" s="38"/>
      <c r="E57" s="38"/>
      <c r="F57" s="38"/>
      <c r="G57" s="38"/>
    </row>
    <row r="58" spans="1:7" x14ac:dyDescent="0.25">
      <c r="A58" s="35"/>
      <c r="B58" s="39"/>
      <c r="C58" s="39"/>
      <c r="D58" s="39"/>
      <c r="E58" s="39"/>
      <c r="F58" s="39"/>
      <c r="G58" s="39"/>
    </row>
    <row r="59" spans="1:7" x14ac:dyDescent="0.25">
      <c r="A59" s="35"/>
      <c r="B59" s="35"/>
      <c r="C59" s="35"/>
      <c r="D59" s="35"/>
      <c r="E59" s="35"/>
      <c r="F59" s="35"/>
      <c r="G59" s="35"/>
    </row>
    <row r="60" spans="1:7" x14ac:dyDescent="0.25">
      <c r="A60" s="35"/>
      <c r="B60" s="35"/>
      <c r="C60" s="35"/>
      <c r="D60" s="35"/>
      <c r="E60" s="35"/>
      <c r="F60" s="35"/>
      <c r="G60" s="35"/>
    </row>
    <row r="61" spans="1:7" x14ac:dyDescent="0.25">
      <c r="A61" s="35"/>
      <c r="B61" s="35"/>
      <c r="C61" s="35"/>
      <c r="D61" s="35"/>
      <c r="E61" s="35"/>
      <c r="F61" s="35"/>
      <c r="G61" s="35"/>
    </row>
    <row r="62" spans="1:7" x14ac:dyDescent="0.25">
      <c r="A62" s="35"/>
      <c r="B62" s="35"/>
      <c r="C62" s="35"/>
      <c r="D62" s="35"/>
      <c r="E62" s="35"/>
      <c r="F62" s="35"/>
      <c r="G62" s="35"/>
    </row>
    <row r="63" spans="1:7" x14ac:dyDescent="0.25">
      <c r="A63" s="35"/>
      <c r="B63" s="35"/>
      <c r="C63" s="35"/>
      <c r="D63" s="35"/>
      <c r="E63" s="35"/>
      <c r="F63" s="35"/>
      <c r="G63" s="35"/>
    </row>
    <row r="64" spans="1:7" x14ac:dyDescent="0.25">
      <c r="A64" s="35"/>
      <c r="B64" s="35"/>
      <c r="C64" s="35"/>
      <c r="D64" s="35"/>
      <c r="E64" s="35"/>
      <c r="F64" s="35"/>
      <c r="G64" s="35"/>
    </row>
    <row r="65" spans="1:7" x14ac:dyDescent="0.25">
      <c r="A65" s="35"/>
      <c r="B65" s="35"/>
      <c r="C65" s="35"/>
      <c r="D65" s="35"/>
      <c r="E65" s="35"/>
      <c r="F65" s="35"/>
      <c r="G65" s="35"/>
    </row>
  </sheetData>
  <mergeCells count="3">
    <mergeCell ref="A1:G1"/>
    <mergeCell ref="A2:G2"/>
    <mergeCell ref="A3:G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F1ADA-8535-4298-87C8-0F50D669E161}">
  <dimension ref="A1:E40"/>
  <sheetViews>
    <sheetView zoomScaleNormal="100" workbookViewId="0">
      <selection sqref="A1:E1"/>
    </sheetView>
  </sheetViews>
  <sheetFormatPr defaultRowHeight="15" x14ac:dyDescent="0.25"/>
  <cols>
    <col min="1" max="1" width="21.5703125" style="5" customWidth="1"/>
    <col min="2" max="2" width="12.42578125" customWidth="1"/>
    <col min="3" max="3" width="13.42578125" customWidth="1"/>
    <col min="4" max="4" width="12.42578125" customWidth="1"/>
    <col min="5" max="5" width="12.5703125" style="2" customWidth="1"/>
    <col min="14" max="14" width="11.42578125" customWidth="1"/>
  </cols>
  <sheetData>
    <row r="1" spans="1:5" x14ac:dyDescent="0.25">
      <c r="A1" s="247" t="s">
        <v>334</v>
      </c>
      <c r="B1" s="247"/>
      <c r="C1" s="247"/>
      <c r="D1" s="247"/>
      <c r="E1" s="247"/>
    </row>
    <row r="3" spans="1:5" x14ac:dyDescent="0.25">
      <c r="A3" s="40" t="s">
        <v>335</v>
      </c>
      <c r="C3" s="2"/>
      <c r="E3"/>
    </row>
    <row r="4" spans="1:5" x14ac:dyDescent="0.25">
      <c r="A4" s="40"/>
      <c r="C4" s="2"/>
      <c r="E4"/>
    </row>
    <row r="5" spans="1:5" x14ac:dyDescent="0.25">
      <c r="A5" s="41"/>
      <c r="B5" s="7">
        <v>2023</v>
      </c>
      <c r="C5" s="42">
        <v>2022</v>
      </c>
      <c r="D5" s="42">
        <v>2021</v>
      </c>
      <c r="E5" s="42">
        <v>2020</v>
      </c>
    </row>
    <row r="6" spans="1:5" x14ac:dyDescent="0.25">
      <c r="A6" s="41"/>
      <c r="B6" s="9"/>
      <c r="C6" s="8"/>
      <c r="D6" s="9"/>
      <c r="E6" s="9"/>
    </row>
    <row r="7" spans="1:5" x14ac:dyDescent="0.25">
      <c r="A7" s="41" t="s">
        <v>336</v>
      </c>
      <c r="B7" s="43">
        <v>11141</v>
      </c>
      <c r="C7" s="43">
        <v>6267</v>
      </c>
      <c r="D7" s="43">
        <v>8356</v>
      </c>
      <c r="E7" s="43">
        <v>4700</v>
      </c>
    </row>
    <row r="8" spans="1:5" x14ac:dyDescent="0.25">
      <c r="A8" s="41" t="s">
        <v>337</v>
      </c>
      <c r="B8" s="43">
        <v>1765</v>
      </c>
      <c r="C8" s="43">
        <v>1165</v>
      </c>
      <c r="D8" s="43">
        <v>769</v>
      </c>
      <c r="E8" s="43">
        <v>507</v>
      </c>
    </row>
    <row r="9" spans="1:5" x14ac:dyDescent="0.25">
      <c r="A9" s="44" t="s">
        <v>318</v>
      </c>
      <c r="B9" s="45">
        <v>12906</v>
      </c>
      <c r="C9" s="45">
        <v>7432</v>
      </c>
      <c r="D9" s="45">
        <v>9125</v>
      </c>
      <c r="E9" s="45">
        <v>5207</v>
      </c>
    </row>
    <row r="10" spans="1:5" x14ac:dyDescent="0.25">
      <c r="A10" s="41"/>
      <c r="B10" s="9"/>
      <c r="C10" s="8"/>
      <c r="D10" s="9"/>
      <c r="E10" s="9"/>
    </row>
    <row r="11" spans="1:5" x14ac:dyDescent="0.25">
      <c r="A11" s="41" t="s">
        <v>338</v>
      </c>
      <c r="B11" s="43">
        <v>1847</v>
      </c>
      <c r="C11" s="43">
        <v>1478</v>
      </c>
      <c r="D11" s="43">
        <v>1182</v>
      </c>
      <c r="E11" s="43">
        <v>946</v>
      </c>
    </row>
    <row r="12" spans="1:5" x14ac:dyDescent="0.25">
      <c r="A12" s="41" t="s">
        <v>339</v>
      </c>
      <c r="B12" s="43">
        <v>567</v>
      </c>
      <c r="C12" s="43">
        <v>510</v>
      </c>
      <c r="D12" s="43">
        <v>459</v>
      </c>
      <c r="E12" s="43">
        <v>413</v>
      </c>
    </row>
    <row r="13" spans="1:5" x14ac:dyDescent="0.25">
      <c r="A13" s="41" t="s">
        <v>340</v>
      </c>
      <c r="B13" s="43">
        <v>4561</v>
      </c>
      <c r="C13" s="43">
        <v>3013</v>
      </c>
      <c r="D13" s="43">
        <v>2158</v>
      </c>
      <c r="E13" s="43">
        <v>1539</v>
      </c>
    </row>
    <row r="14" spans="1:5" x14ac:dyDescent="0.25">
      <c r="A14" s="44" t="s">
        <v>341</v>
      </c>
      <c r="B14" s="45">
        <v>6975</v>
      </c>
      <c r="C14" s="45">
        <v>5001</v>
      </c>
      <c r="D14" s="45">
        <v>3799</v>
      </c>
      <c r="E14" s="45">
        <v>2898</v>
      </c>
    </row>
    <row r="15" spans="1:5" x14ac:dyDescent="0.25">
      <c r="A15" s="41"/>
      <c r="B15" s="9"/>
      <c r="C15" s="8"/>
      <c r="D15" s="9"/>
      <c r="E15" s="9"/>
    </row>
    <row r="16" spans="1:5" x14ac:dyDescent="0.25">
      <c r="A16" s="41" t="s">
        <v>342</v>
      </c>
      <c r="B16" s="43">
        <v>623</v>
      </c>
      <c r="C16" s="43">
        <v>555</v>
      </c>
      <c r="D16" s="43">
        <v>263</v>
      </c>
      <c r="E16" s="43">
        <v>263</v>
      </c>
    </row>
    <row r="17" spans="1:5" x14ac:dyDescent="0.25">
      <c r="A17" s="41" t="s">
        <v>343</v>
      </c>
      <c r="B17" s="43">
        <v>1110</v>
      </c>
      <c r="C17" s="43">
        <v>1063</v>
      </c>
      <c r="D17" s="43">
        <v>681</v>
      </c>
      <c r="E17" s="43">
        <v>681</v>
      </c>
    </row>
    <row r="18" spans="1:5" x14ac:dyDescent="0.25">
      <c r="A18" s="41" t="s">
        <v>344</v>
      </c>
      <c r="B18" s="43">
        <v>417</v>
      </c>
      <c r="C18" s="43">
        <v>334</v>
      </c>
      <c r="D18" s="43">
        <v>267</v>
      </c>
      <c r="E18" s="43">
        <v>214</v>
      </c>
    </row>
    <row r="19" spans="1:5" x14ac:dyDescent="0.25">
      <c r="A19" s="44" t="s">
        <v>345</v>
      </c>
      <c r="B19" s="45">
        <v>2150</v>
      </c>
      <c r="C19" s="45">
        <v>1952</v>
      </c>
      <c r="D19" s="45">
        <v>1211</v>
      </c>
      <c r="E19" s="45">
        <v>1158</v>
      </c>
    </row>
    <row r="20" spans="1:5" x14ac:dyDescent="0.25">
      <c r="A20" s="41"/>
      <c r="B20" s="9"/>
      <c r="C20" s="8"/>
      <c r="D20" s="9"/>
      <c r="E20" s="9"/>
    </row>
    <row r="21" spans="1:5" x14ac:dyDescent="0.25">
      <c r="A21" s="44" t="s">
        <v>346</v>
      </c>
      <c r="B21" s="45">
        <v>3781</v>
      </c>
      <c r="C21" s="45">
        <v>479</v>
      </c>
      <c r="D21" s="45">
        <v>4115</v>
      </c>
      <c r="E21" s="45">
        <v>1151</v>
      </c>
    </row>
    <row r="22" spans="1:5" x14ac:dyDescent="0.25">
      <c r="A22" s="44" t="s">
        <v>347</v>
      </c>
      <c r="B22" s="45">
        <v>945</v>
      </c>
      <c r="C22" s="45">
        <v>120</v>
      </c>
      <c r="D22" s="45">
        <v>1029</v>
      </c>
      <c r="E22" s="45">
        <v>288</v>
      </c>
    </row>
    <row r="23" spans="1:5" x14ac:dyDescent="0.25">
      <c r="A23" s="44" t="s">
        <v>173</v>
      </c>
      <c r="B23" s="45">
        <v>2836</v>
      </c>
      <c r="C23" s="45">
        <v>359</v>
      </c>
      <c r="D23" s="45">
        <v>3086</v>
      </c>
      <c r="E23" s="45">
        <v>863</v>
      </c>
    </row>
    <row r="27" spans="1:5" x14ac:dyDescent="0.25">
      <c r="A27" s="4" t="s">
        <v>348</v>
      </c>
      <c r="E27"/>
    </row>
    <row r="28" spans="1:5" x14ac:dyDescent="0.25">
      <c r="A28" s="9"/>
      <c r="B28" s="7">
        <v>2023</v>
      </c>
      <c r="C28" s="42">
        <v>2022</v>
      </c>
      <c r="D28" s="42">
        <v>2021</v>
      </c>
      <c r="E28" s="42">
        <v>2020</v>
      </c>
    </row>
    <row r="29" spans="1:5" x14ac:dyDescent="0.25">
      <c r="A29" s="7" t="s">
        <v>349</v>
      </c>
      <c r="B29" s="8"/>
      <c r="C29" s="8"/>
      <c r="D29" s="8"/>
      <c r="E29" s="9"/>
    </row>
    <row r="30" spans="1:5" x14ac:dyDescent="0.25">
      <c r="A30" s="9" t="s">
        <v>350</v>
      </c>
      <c r="B30" s="46">
        <v>29187</v>
      </c>
      <c r="C30" s="46">
        <v>24213</v>
      </c>
      <c r="D30" s="46">
        <v>20894</v>
      </c>
      <c r="E30" s="46">
        <v>18489</v>
      </c>
    </row>
    <row r="31" spans="1:5" x14ac:dyDescent="0.25">
      <c r="A31" s="9" t="s">
        <v>203</v>
      </c>
      <c r="B31" s="46">
        <v>1410</v>
      </c>
      <c r="C31" s="46">
        <v>1692</v>
      </c>
      <c r="D31" s="46">
        <v>1949</v>
      </c>
      <c r="E31" s="46">
        <v>2180</v>
      </c>
    </row>
    <row r="32" spans="1:5" x14ac:dyDescent="0.25">
      <c r="A32" s="9" t="s">
        <v>351</v>
      </c>
      <c r="B32" s="46">
        <v>126</v>
      </c>
      <c r="C32" s="46">
        <v>130</v>
      </c>
      <c r="D32" s="46">
        <v>117</v>
      </c>
      <c r="E32" s="46">
        <v>105</v>
      </c>
    </row>
    <row r="33" spans="1:5" x14ac:dyDescent="0.25">
      <c r="A33" s="7" t="s">
        <v>326</v>
      </c>
      <c r="B33" s="48">
        <v>30723</v>
      </c>
      <c r="C33" s="48">
        <v>26036</v>
      </c>
      <c r="D33" s="48">
        <v>22960</v>
      </c>
      <c r="E33" s="48">
        <v>20774</v>
      </c>
    </row>
    <row r="34" spans="1:5" x14ac:dyDescent="0.25">
      <c r="A34" s="9"/>
      <c r="B34" s="46"/>
      <c r="C34" s="46"/>
      <c r="D34" s="46"/>
      <c r="E34" s="47"/>
    </row>
    <row r="35" spans="1:5" x14ac:dyDescent="0.25">
      <c r="A35" s="7" t="s">
        <v>352</v>
      </c>
      <c r="B35" s="46"/>
      <c r="C35" s="46"/>
      <c r="D35" s="46"/>
      <c r="E35" s="47"/>
    </row>
    <row r="36" spans="1:5" x14ac:dyDescent="0.25">
      <c r="A36" s="7" t="s">
        <v>327</v>
      </c>
      <c r="B36" s="48">
        <v>28447</v>
      </c>
      <c r="C36" s="48">
        <v>23886</v>
      </c>
      <c r="D36" s="48">
        <v>20873</v>
      </c>
      <c r="E36" s="48">
        <v>18715</v>
      </c>
    </row>
    <row r="37" spans="1:5" x14ac:dyDescent="0.25">
      <c r="A37" s="9"/>
      <c r="B37" s="46"/>
      <c r="C37" s="46"/>
      <c r="D37" s="47"/>
      <c r="E37" s="47"/>
    </row>
    <row r="38" spans="1:5" x14ac:dyDescent="0.25">
      <c r="A38" s="7" t="s">
        <v>353</v>
      </c>
      <c r="B38" s="48">
        <v>2276</v>
      </c>
      <c r="C38" s="48">
        <v>2150</v>
      </c>
      <c r="D38" s="48">
        <v>2087</v>
      </c>
      <c r="E38" s="48">
        <v>2059</v>
      </c>
    </row>
    <row r="39" spans="1:5" x14ac:dyDescent="0.25">
      <c r="A39"/>
      <c r="D39" s="2"/>
    </row>
    <row r="40" spans="1:5" x14ac:dyDescent="0.25">
      <c r="A40"/>
      <c r="E40"/>
    </row>
  </sheetData>
  <mergeCells count="1">
    <mergeCell ref="A1:E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2261D-82CB-4749-B544-9815DBD7A28F}">
  <dimension ref="A1:N50"/>
  <sheetViews>
    <sheetView workbookViewId="0">
      <selection sqref="A1:D1"/>
    </sheetView>
  </sheetViews>
  <sheetFormatPr defaultRowHeight="15" x14ac:dyDescent="0.25"/>
  <cols>
    <col min="1" max="1" width="44.5703125" customWidth="1"/>
    <col min="2" max="2" width="11.42578125" customWidth="1"/>
    <col min="3" max="3" width="12" customWidth="1"/>
    <col min="4" max="4" width="11.42578125" customWidth="1"/>
    <col min="14" max="14" width="11.42578125" customWidth="1"/>
  </cols>
  <sheetData>
    <row r="1" spans="1:14" x14ac:dyDescent="0.25">
      <c r="A1" s="247" t="s">
        <v>354</v>
      </c>
      <c r="B1" s="247"/>
      <c r="C1" s="247"/>
      <c r="D1" s="247"/>
    </row>
    <row r="3" spans="1:14" x14ac:dyDescent="0.25">
      <c r="A3" s="4" t="s">
        <v>355</v>
      </c>
    </row>
    <row r="4" spans="1:14" x14ac:dyDescent="0.25">
      <c r="A4" s="9"/>
      <c r="B4" s="49">
        <v>2023</v>
      </c>
      <c r="C4" s="49">
        <v>2022</v>
      </c>
      <c r="D4" s="49">
        <v>2021</v>
      </c>
      <c r="G4" s="50"/>
      <c r="H4" s="50"/>
      <c r="I4" s="50"/>
    </row>
    <row r="5" spans="1:14" x14ac:dyDescent="0.25">
      <c r="A5" s="9"/>
      <c r="B5" s="9"/>
      <c r="C5" s="9"/>
      <c r="D5" s="9"/>
      <c r="G5" s="12"/>
      <c r="H5" s="12"/>
      <c r="I5" s="12"/>
    </row>
    <row r="6" spans="1:14" x14ac:dyDescent="0.25">
      <c r="A6" s="9" t="s">
        <v>356</v>
      </c>
      <c r="B6" s="8">
        <v>7235</v>
      </c>
      <c r="C6" s="51">
        <v>7024.2718446601939</v>
      </c>
      <c r="D6" s="51">
        <v>6819.6814025827125</v>
      </c>
      <c r="G6" s="52"/>
      <c r="H6" s="52"/>
      <c r="I6" s="52"/>
      <c r="L6" s="53"/>
      <c r="M6" s="53"/>
      <c r="N6" s="53"/>
    </row>
    <row r="7" spans="1:14" x14ac:dyDescent="0.25">
      <c r="A7" s="9" t="s">
        <v>357</v>
      </c>
      <c r="B7" s="8">
        <v>3685</v>
      </c>
      <c r="C7" s="51">
        <v>3722.2222222222226</v>
      </c>
      <c r="D7" s="51">
        <v>3759.8204264870933</v>
      </c>
      <c r="G7" s="52"/>
      <c r="H7" s="52"/>
      <c r="I7" s="52"/>
      <c r="L7" s="53"/>
      <c r="M7" s="53"/>
      <c r="N7" s="53"/>
    </row>
    <row r="8" spans="1:14" x14ac:dyDescent="0.25">
      <c r="A8" s="7" t="s">
        <v>358</v>
      </c>
      <c r="B8" s="54">
        <v>10920</v>
      </c>
      <c r="C8" s="55">
        <v>10746.494066882417</v>
      </c>
      <c r="D8" s="55">
        <v>10579.501829069806</v>
      </c>
      <c r="G8" s="56"/>
      <c r="H8" s="56"/>
      <c r="I8" s="56"/>
      <c r="L8" s="53"/>
      <c r="M8" s="53"/>
      <c r="N8" s="53"/>
    </row>
    <row r="9" spans="1:14" x14ac:dyDescent="0.25">
      <c r="A9" s="9"/>
      <c r="B9" s="8"/>
      <c r="C9" s="8"/>
      <c r="D9" s="8"/>
      <c r="G9" s="52"/>
      <c r="H9" s="52"/>
      <c r="I9" s="52"/>
      <c r="L9" s="53"/>
      <c r="M9" s="53"/>
      <c r="N9" s="53"/>
    </row>
    <row r="10" spans="1:14" x14ac:dyDescent="0.25">
      <c r="A10" s="9" t="s">
        <v>13</v>
      </c>
      <c r="B10" s="8"/>
      <c r="C10" s="8"/>
      <c r="D10" s="8"/>
      <c r="G10" s="52"/>
      <c r="H10" s="52"/>
      <c r="I10" s="52"/>
      <c r="L10" s="53"/>
      <c r="M10" s="53"/>
      <c r="N10" s="53"/>
    </row>
    <row r="11" spans="1:14" x14ac:dyDescent="0.25">
      <c r="A11" s="9" t="s">
        <v>359</v>
      </c>
      <c r="B11" s="51">
        <v>3057.6000000000004</v>
      </c>
      <c r="C11" s="51">
        <v>3009.0183387270772</v>
      </c>
      <c r="D11" s="51">
        <v>2962.2605121395463</v>
      </c>
      <c r="G11" s="52"/>
      <c r="H11" s="52"/>
      <c r="I11" s="52"/>
      <c r="L11" s="53"/>
      <c r="M11" s="53"/>
      <c r="N11" s="53"/>
    </row>
    <row r="12" spans="1:14" x14ac:dyDescent="0.25">
      <c r="A12" s="9" t="s">
        <v>14</v>
      </c>
      <c r="B12" s="51">
        <v>2457</v>
      </c>
      <c r="C12" s="51">
        <v>2127.8058252427186</v>
      </c>
      <c r="D12" s="51">
        <v>2020.684849352333</v>
      </c>
      <c r="G12" s="52"/>
      <c r="H12" s="52"/>
      <c r="I12" s="52"/>
      <c r="L12" s="53"/>
      <c r="M12" s="53"/>
      <c r="N12" s="53"/>
    </row>
    <row r="13" spans="1:14" x14ac:dyDescent="0.25">
      <c r="A13" s="9" t="s">
        <v>360</v>
      </c>
      <c r="B13" s="51">
        <v>3361.85</v>
      </c>
      <c r="C13" s="51">
        <v>3336.2081984897518</v>
      </c>
      <c r="D13" s="51">
        <v>3312.0433077859161</v>
      </c>
      <c r="G13" s="52"/>
      <c r="H13" s="52"/>
      <c r="I13" s="52"/>
      <c r="L13" s="53"/>
      <c r="M13" s="53"/>
      <c r="N13" s="53"/>
    </row>
    <row r="14" spans="1:14" x14ac:dyDescent="0.25">
      <c r="A14" s="9" t="s">
        <v>361</v>
      </c>
      <c r="B14" s="51">
        <v>393.12</v>
      </c>
      <c r="C14" s="51">
        <v>386.873786407767</v>
      </c>
      <c r="D14" s="51">
        <v>380.86206584651302</v>
      </c>
      <c r="G14" s="52"/>
      <c r="H14" s="52"/>
      <c r="I14" s="52"/>
      <c r="L14" s="53"/>
      <c r="M14" s="53"/>
      <c r="N14" s="53"/>
    </row>
    <row r="15" spans="1:14" x14ac:dyDescent="0.25">
      <c r="A15" s="9" t="s">
        <v>362</v>
      </c>
      <c r="B15" s="51">
        <v>1193.7750000000001</v>
      </c>
      <c r="C15" s="51">
        <v>1159.004854368932</v>
      </c>
      <c r="D15" s="51">
        <v>1125.2474314261476</v>
      </c>
      <c r="G15" s="52"/>
      <c r="H15" s="52"/>
      <c r="I15" s="52"/>
      <c r="L15" s="53"/>
      <c r="M15" s="53"/>
      <c r="N15" s="53"/>
    </row>
    <row r="16" spans="1:14" x14ac:dyDescent="0.25">
      <c r="A16" s="7" t="s">
        <v>24</v>
      </c>
      <c r="B16" s="55">
        <v>10463.344999999999</v>
      </c>
      <c r="C16" s="55">
        <v>10018.911003236248</v>
      </c>
      <c r="D16" s="55">
        <v>9801.0981665504551</v>
      </c>
      <c r="G16" s="56"/>
      <c r="H16" s="56"/>
      <c r="I16" s="56"/>
      <c r="L16" s="53"/>
      <c r="M16" s="53"/>
      <c r="N16" s="53"/>
    </row>
    <row r="17" spans="1:14" x14ac:dyDescent="0.25">
      <c r="A17" s="9"/>
      <c r="B17" s="8"/>
      <c r="C17" s="8"/>
      <c r="D17" s="8"/>
      <c r="G17" s="52"/>
      <c r="H17" s="52"/>
      <c r="I17" s="52"/>
      <c r="L17" s="53"/>
      <c r="M17" s="53"/>
      <c r="N17" s="53"/>
    </row>
    <row r="18" spans="1:14" x14ac:dyDescent="0.25">
      <c r="A18" s="7" t="s">
        <v>363</v>
      </c>
      <c r="B18" s="55">
        <v>456.65499999999997</v>
      </c>
      <c r="C18" s="55">
        <v>727.58306364616942</v>
      </c>
      <c r="D18" s="55">
        <v>778.40366251935063</v>
      </c>
      <c r="G18" s="56"/>
      <c r="H18" s="56"/>
      <c r="I18" s="56"/>
      <c r="L18" s="53"/>
      <c r="M18" s="53"/>
      <c r="N18" s="53"/>
    </row>
    <row r="19" spans="1:14" x14ac:dyDescent="0.25">
      <c r="A19" s="9" t="s">
        <v>364</v>
      </c>
      <c r="B19" s="51">
        <v>-122.85</v>
      </c>
      <c r="C19" s="51">
        <v>-126</v>
      </c>
      <c r="D19" s="51">
        <v>-129.23076923076923</v>
      </c>
      <c r="G19" s="52"/>
      <c r="H19" s="52"/>
      <c r="I19" s="52"/>
      <c r="L19" s="53"/>
      <c r="M19" s="53"/>
      <c r="N19" s="53"/>
    </row>
    <row r="20" spans="1:14" x14ac:dyDescent="0.25">
      <c r="A20" s="9" t="s">
        <v>35</v>
      </c>
      <c r="B20" s="51">
        <v>333.80500000000001</v>
      </c>
      <c r="C20" s="51">
        <v>601.58306364616942</v>
      </c>
      <c r="D20" s="51">
        <v>649.17289328858135</v>
      </c>
      <c r="G20" s="52"/>
      <c r="H20" s="52"/>
      <c r="I20" s="52"/>
      <c r="L20" s="53"/>
      <c r="M20" s="53"/>
      <c r="N20" s="53"/>
    </row>
    <row r="21" spans="1:14" x14ac:dyDescent="0.25">
      <c r="A21" s="9" t="s">
        <v>365</v>
      </c>
      <c r="B21" s="51">
        <v>-116.83174999999999</v>
      </c>
      <c r="C21" s="51">
        <v>-210.55407227615927</v>
      </c>
      <c r="D21" s="51">
        <v>-227.21051265100348</v>
      </c>
      <c r="G21" s="52"/>
      <c r="H21" s="52"/>
      <c r="I21" s="52"/>
      <c r="L21" s="53"/>
      <c r="M21" s="53"/>
      <c r="N21" s="53"/>
    </row>
    <row r="22" spans="1:14" x14ac:dyDescent="0.25">
      <c r="A22" s="7" t="s">
        <v>82</v>
      </c>
      <c r="B22" s="55">
        <v>216.97325000000001</v>
      </c>
      <c r="C22" s="55">
        <v>391.02899137001009</v>
      </c>
      <c r="D22" s="55">
        <v>421.96238063757789</v>
      </c>
      <c r="G22" s="56"/>
      <c r="H22" s="56"/>
      <c r="I22" s="56"/>
      <c r="L22" s="53"/>
      <c r="M22" s="53"/>
      <c r="N22" s="53"/>
    </row>
    <row r="23" spans="1:14" x14ac:dyDescent="0.25">
      <c r="C23" s="2"/>
      <c r="D23" s="2"/>
      <c r="G23" s="52"/>
      <c r="H23" s="52"/>
      <c r="I23" s="52"/>
      <c r="L23" s="53"/>
      <c r="M23" s="53"/>
      <c r="N23" s="53"/>
    </row>
    <row r="24" spans="1:14" x14ac:dyDescent="0.25">
      <c r="C24" s="2"/>
      <c r="D24" s="2"/>
      <c r="G24" s="52"/>
      <c r="H24" s="52"/>
      <c r="I24" s="52"/>
      <c r="L24" s="53"/>
      <c r="M24" s="53"/>
      <c r="N24" s="53"/>
    </row>
    <row r="25" spans="1:14" x14ac:dyDescent="0.25">
      <c r="A25" s="4" t="s">
        <v>366</v>
      </c>
      <c r="B25" s="2"/>
      <c r="C25" s="2"/>
      <c r="D25" s="2"/>
      <c r="G25" s="52"/>
      <c r="H25" s="52"/>
      <c r="I25" s="52"/>
      <c r="L25" s="53"/>
      <c r="M25" s="53"/>
      <c r="N25" s="53"/>
    </row>
    <row r="26" spans="1:14" x14ac:dyDescent="0.25">
      <c r="A26" s="9"/>
      <c r="B26" s="49">
        <v>2023</v>
      </c>
      <c r="C26" s="49">
        <v>2022</v>
      </c>
      <c r="D26" s="49">
        <v>2021</v>
      </c>
      <c r="G26" s="50"/>
      <c r="H26" s="50"/>
      <c r="I26" s="50"/>
      <c r="L26" s="53"/>
      <c r="M26" s="53"/>
      <c r="N26" s="53"/>
    </row>
    <row r="27" spans="1:14" x14ac:dyDescent="0.25">
      <c r="A27" s="9"/>
      <c r="B27" s="9"/>
      <c r="C27" s="9"/>
      <c r="D27" s="9"/>
      <c r="G27" s="52"/>
      <c r="H27" s="52"/>
      <c r="I27" s="52"/>
      <c r="L27" s="53"/>
      <c r="M27" s="53"/>
      <c r="N27" s="53"/>
    </row>
    <row r="28" spans="1:14" x14ac:dyDescent="0.25">
      <c r="A28" s="9" t="s">
        <v>367</v>
      </c>
      <c r="B28" s="51">
        <v>1179.3599999999999</v>
      </c>
      <c r="C28" s="51">
        <v>1160.6213592233007</v>
      </c>
      <c r="D28" s="51">
        <v>1142.5861975395392</v>
      </c>
      <c r="G28" s="52"/>
      <c r="H28" s="52"/>
      <c r="I28" s="52"/>
      <c r="L28" s="53"/>
      <c r="M28" s="53"/>
      <c r="N28" s="53"/>
    </row>
    <row r="29" spans="1:14" x14ac:dyDescent="0.25">
      <c r="A29" s="9" t="s">
        <v>204</v>
      </c>
      <c r="B29" s="51">
        <v>890.08920000000001</v>
      </c>
      <c r="C29" s="51">
        <v>875.94673139158579</v>
      </c>
      <c r="D29" s="51">
        <v>862.33519408747986</v>
      </c>
      <c r="G29" s="52"/>
      <c r="H29" s="52"/>
      <c r="I29" s="52"/>
      <c r="L29" s="53"/>
      <c r="M29" s="53"/>
      <c r="N29" s="53"/>
    </row>
    <row r="30" spans="1:14" x14ac:dyDescent="0.25">
      <c r="A30" s="9" t="s">
        <v>368</v>
      </c>
      <c r="B30" s="51">
        <v>1599.6707999999999</v>
      </c>
      <c r="C30" s="51">
        <v>1574.2539158576051</v>
      </c>
      <c r="D30" s="51">
        <v>1549.7912229404358</v>
      </c>
      <c r="G30" s="56"/>
      <c r="H30" s="56"/>
      <c r="I30" s="56"/>
      <c r="L30" s="53"/>
      <c r="M30" s="53"/>
      <c r="N30" s="53"/>
    </row>
    <row r="31" spans="1:14" x14ac:dyDescent="0.25">
      <c r="A31" s="7" t="s">
        <v>153</v>
      </c>
      <c r="B31" s="55">
        <v>3669.12</v>
      </c>
      <c r="C31" s="55">
        <v>3610.8220064724915</v>
      </c>
      <c r="D31" s="55">
        <v>3554.7126145674547</v>
      </c>
      <c r="G31" s="52"/>
      <c r="H31" s="52"/>
      <c r="I31" s="52"/>
      <c r="L31" s="53"/>
      <c r="M31" s="53"/>
      <c r="N31" s="53"/>
    </row>
    <row r="32" spans="1:14" x14ac:dyDescent="0.25">
      <c r="A32" s="9" t="s">
        <v>369</v>
      </c>
      <c r="B32" s="51">
        <v>2882.88</v>
      </c>
      <c r="C32" s="51">
        <v>2837.0744336569578</v>
      </c>
      <c r="D32" s="51">
        <v>2792.9884828744289</v>
      </c>
      <c r="G32" s="56"/>
      <c r="H32" s="56"/>
      <c r="I32" s="56"/>
      <c r="L32" s="53"/>
      <c r="M32" s="53"/>
      <c r="N32" s="53"/>
    </row>
    <row r="33" spans="1:14" x14ac:dyDescent="0.25">
      <c r="A33" s="7" t="s">
        <v>326</v>
      </c>
      <c r="B33" s="55">
        <v>6552</v>
      </c>
      <c r="C33" s="55">
        <v>6447.8964401294497</v>
      </c>
      <c r="D33" s="55">
        <v>6347.7010974418836</v>
      </c>
      <c r="G33" s="52"/>
      <c r="H33" s="52"/>
      <c r="I33" s="52"/>
      <c r="L33" s="53"/>
      <c r="M33" s="53"/>
      <c r="N33" s="53"/>
    </row>
    <row r="34" spans="1:14" x14ac:dyDescent="0.25">
      <c r="A34" s="9"/>
      <c r="B34" s="8"/>
      <c r="C34" s="8"/>
      <c r="D34" s="8"/>
      <c r="G34" s="52"/>
      <c r="H34" s="52"/>
      <c r="I34" s="52"/>
      <c r="L34" s="53"/>
      <c r="M34" s="53"/>
      <c r="N34" s="53"/>
    </row>
    <row r="35" spans="1:14" x14ac:dyDescent="0.25">
      <c r="A35" s="9" t="s">
        <v>160</v>
      </c>
      <c r="B35" s="51">
        <v>2532.25</v>
      </c>
      <c r="C35" s="51">
        <v>2458.4951456310673</v>
      </c>
      <c r="D35" s="51">
        <v>2386.8884909039493</v>
      </c>
      <c r="G35" s="52"/>
      <c r="H35" s="52"/>
      <c r="I35" s="52"/>
      <c r="L35" s="53"/>
      <c r="M35" s="53"/>
      <c r="N35" s="53"/>
    </row>
    <row r="36" spans="1:14" x14ac:dyDescent="0.25">
      <c r="A36" s="9" t="s">
        <v>165</v>
      </c>
      <c r="B36" s="51">
        <v>1365</v>
      </c>
      <c r="C36" s="51">
        <v>1400</v>
      </c>
      <c r="D36" s="51">
        <v>1435.897435897436</v>
      </c>
      <c r="G36" s="56"/>
      <c r="H36" s="56"/>
      <c r="I36" s="56"/>
      <c r="L36" s="53"/>
      <c r="M36" s="53"/>
      <c r="N36" s="53"/>
    </row>
    <row r="37" spans="1:14" x14ac:dyDescent="0.25">
      <c r="A37" s="7" t="s">
        <v>211</v>
      </c>
      <c r="B37" s="55">
        <v>3897.25</v>
      </c>
      <c r="C37" s="55">
        <v>3858.4951456310673</v>
      </c>
      <c r="D37" s="55">
        <v>3822.7859268013854</v>
      </c>
      <c r="G37" s="52"/>
      <c r="H37" s="52"/>
      <c r="I37" s="52"/>
      <c r="L37" s="53"/>
      <c r="M37" s="53"/>
      <c r="N37" s="53"/>
    </row>
    <row r="38" spans="1:14" x14ac:dyDescent="0.25">
      <c r="A38" s="9"/>
      <c r="B38" s="8"/>
      <c r="C38" s="8"/>
      <c r="D38" s="8"/>
      <c r="G38" s="52"/>
      <c r="H38" s="52"/>
      <c r="I38" s="52"/>
      <c r="L38" s="53"/>
      <c r="M38" s="53"/>
      <c r="N38" s="53"/>
    </row>
    <row r="39" spans="1:14" x14ac:dyDescent="0.25">
      <c r="A39" s="9" t="s">
        <v>170</v>
      </c>
      <c r="B39" s="51">
        <v>1000.3098</v>
      </c>
      <c r="C39" s="51">
        <v>975.68640776699044</v>
      </c>
      <c r="D39" s="51">
        <v>951.3880362973398</v>
      </c>
      <c r="G39" s="52"/>
      <c r="H39" s="52"/>
      <c r="I39" s="52"/>
      <c r="L39" s="53"/>
      <c r="M39" s="53"/>
      <c r="N39" s="53"/>
    </row>
    <row r="40" spans="1:14" x14ac:dyDescent="0.25">
      <c r="A40" s="9" t="s">
        <v>169</v>
      </c>
      <c r="B40" s="51">
        <v>1654.4402</v>
      </c>
      <c r="C40" s="51">
        <v>1613.7148867313917</v>
      </c>
      <c r="D40" s="51">
        <v>1573.5271343431584</v>
      </c>
      <c r="G40" s="56"/>
      <c r="H40" s="56"/>
      <c r="I40" s="56"/>
      <c r="L40" s="53"/>
      <c r="M40" s="53"/>
      <c r="N40" s="53"/>
    </row>
    <row r="41" spans="1:14" x14ac:dyDescent="0.25">
      <c r="A41" s="7" t="s">
        <v>370</v>
      </c>
      <c r="B41" s="55">
        <v>2654.75</v>
      </c>
      <c r="C41" s="55">
        <v>2589.401294498382</v>
      </c>
      <c r="D41" s="55">
        <v>2524.9151706404982</v>
      </c>
    </row>
    <row r="42" spans="1:14" x14ac:dyDescent="0.25">
      <c r="B42" s="2"/>
      <c r="C42" s="2"/>
      <c r="D42" s="2"/>
    </row>
    <row r="43" spans="1:14" x14ac:dyDescent="0.25">
      <c r="C43" s="2"/>
      <c r="D43" s="2"/>
    </row>
    <row r="44" spans="1:14" x14ac:dyDescent="0.25">
      <c r="C44" s="2"/>
      <c r="D44" s="2"/>
    </row>
    <row r="45" spans="1:14" x14ac:dyDescent="0.25">
      <c r="C45" s="2"/>
      <c r="D45" s="2"/>
    </row>
    <row r="46" spans="1:14" x14ac:dyDescent="0.25">
      <c r="C46" s="2"/>
      <c r="D46" s="2"/>
    </row>
    <row r="47" spans="1:14" x14ac:dyDescent="0.25">
      <c r="C47" s="2"/>
      <c r="D47" s="2"/>
    </row>
    <row r="48" spans="1:14" x14ac:dyDescent="0.25">
      <c r="C48" s="2"/>
      <c r="D48" s="2"/>
    </row>
    <row r="49" spans="3:4" x14ac:dyDescent="0.25">
      <c r="C49" s="2"/>
      <c r="D49" s="2"/>
    </row>
    <row r="50" spans="3:4" x14ac:dyDescent="0.25">
      <c r="C50" s="2"/>
      <c r="D50" s="2"/>
    </row>
  </sheetData>
  <mergeCells count="1">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9738B-2A8C-4D1F-823A-741A8422ACD8}">
  <sheetPr>
    <tabColor rgb="FF00B050"/>
  </sheetPr>
  <dimension ref="B1:N25"/>
  <sheetViews>
    <sheetView workbookViewId="0">
      <selection activeCell="E11" sqref="E11"/>
    </sheetView>
  </sheetViews>
  <sheetFormatPr defaultRowHeight="15" x14ac:dyDescent="0.25"/>
  <cols>
    <col min="2" max="2" width="18.42578125" customWidth="1"/>
    <col min="3" max="3" width="19" customWidth="1"/>
    <col min="4" max="4" width="15.140625" customWidth="1"/>
    <col min="5" max="5" width="28.28515625" customWidth="1"/>
    <col min="6" max="6" width="18.140625" customWidth="1"/>
    <col min="7" max="7" width="18.28515625" customWidth="1"/>
    <col min="8" max="8" width="18.140625" customWidth="1"/>
    <col min="9" max="9" width="12" customWidth="1"/>
    <col min="10" max="10" width="11.42578125" customWidth="1"/>
  </cols>
  <sheetData>
    <row r="1" spans="2:14" ht="15.75" x14ac:dyDescent="0.25">
      <c r="B1" s="130" t="s">
        <v>456</v>
      </c>
      <c r="N1" s="177"/>
    </row>
    <row r="2" spans="2:14" x14ac:dyDescent="0.25">
      <c r="N2" s="123"/>
    </row>
    <row r="3" spans="2:14" x14ac:dyDescent="0.25">
      <c r="B3" s="131" t="s">
        <v>462</v>
      </c>
      <c r="N3" s="123"/>
    </row>
    <row r="4" spans="2:14" x14ac:dyDescent="0.25">
      <c r="B4" s="131" t="s">
        <v>408</v>
      </c>
    </row>
    <row r="6" spans="2:14" x14ac:dyDescent="0.25">
      <c r="B6" s="125" t="s">
        <v>434</v>
      </c>
      <c r="C6" s="125"/>
      <c r="D6" s="125"/>
      <c r="E6" s="125"/>
      <c r="F6" s="125"/>
      <c r="G6" s="125"/>
    </row>
    <row r="7" spans="2:14" ht="45" x14ac:dyDescent="0.25">
      <c r="B7" s="157" t="s">
        <v>397</v>
      </c>
      <c r="C7" s="157" t="s">
        <v>398</v>
      </c>
      <c r="D7" s="157" t="s">
        <v>411</v>
      </c>
      <c r="E7" s="157" t="s">
        <v>412</v>
      </c>
      <c r="F7" s="157" t="s">
        <v>409</v>
      </c>
      <c r="G7" s="152"/>
      <c r="H7" s="152"/>
    </row>
    <row r="8" spans="2:14" x14ac:dyDescent="0.25">
      <c r="B8" s="158" t="s">
        <v>317</v>
      </c>
      <c r="C8" s="159">
        <v>50000</v>
      </c>
      <c r="D8" s="158">
        <v>20</v>
      </c>
      <c r="E8" s="158">
        <v>1</v>
      </c>
      <c r="F8" s="158">
        <v>2</v>
      </c>
    </row>
    <row r="9" spans="2:14" x14ac:dyDescent="0.25">
      <c r="B9" s="158" t="s">
        <v>399</v>
      </c>
      <c r="C9" s="159">
        <v>30000</v>
      </c>
      <c r="D9" s="158">
        <v>80</v>
      </c>
      <c r="E9" s="158">
        <v>3</v>
      </c>
      <c r="F9" s="158">
        <v>2</v>
      </c>
      <c r="G9" s="123"/>
    </row>
    <row r="10" spans="2:14" x14ac:dyDescent="0.25">
      <c r="B10" s="158" t="s">
        <v>332</v>
      </c>
      <c r="C10" s="159">
        <v>10000</v>
      </c>
      <c r="D10" s="158">
        <v>20</v>
      </c>
      <c r="E10" s="158">
        <v>1</v>
      </c>
      <c r="F10" s="158">
        <v>5</v>
      </c>
    </row>
    <row r="11" spans="2:14" x14ac:dyDescent="0.25">
      <c r="B11" s="158" t="s">
        <v>315</v>
      </c>
      <c r="C11" s="159">
        <v>10000</v>
      </c>
      <c r="D11" s="158">
        <v>80</v>
      </c>
      <c r="E11" s="158">
        <v>3</v>
      </c>
      <c r="F11" s="158">
        <v>5</v>
      </c>
    </row>
    <row r="12" spans="2:14" x14ac:dyDescent="0.25">
      <c r="B12" s="158"/>
      <c r="C12" s="159">
        <v>100000</v>
      </c>
      <c r="D12" s="158"/>
      <c r="E12" s="158"/>
      <c r="F12" s="158">
        <f>SUM(F8:F11)</f>
        <v>14</v>
      </c>
    </row>
    <row r="13" spans="2:14" x14ac:dyDescent="0.25">
      <c r="B13" s="125"/>
      <c r="C13" s="160"/>
      <c r="D13" s="125"/>
      <c r="E13" s="125"/>
      <c r="F13" s="125"/>
      <c r="G13" s="125"/>
    </row>
    <row r="14" spans="2:14" x14ac:dyDescent="0.25">
      <c r="B14" s="158" t="s">
        <v>413</v>
      </c>
      <c r="C14" s="158"/>
      <c r="D14" s="161">
        <v>15</v>
      </c>
      <c r="E14" s="125"/>
      <c r="F14" s="125"/>
      <c r="G14" s="125"/>
    </row>
    <row r="15" spans="2:14" x14ac:dyDescent="0.25">
      <c r="B15" s="125"/>
      <c r="C15" s="125"/>
      <c r="D15" s="162"/>
      <c r="E15" s="125"/>
      <c r="F15" s="125"/>
      <c r="G15" s="125"/>
    </row>
    <row r="16" spans="2:14" ht="45" x14ac:dyDescent="0.25">
      <c r="B16" s="157" t="s">
        <v>400</v>
      </c>
      <c r="C16" s="161">
        <v>1500000</v>
      </c>
      <c r="D16" s="125"/>
      <c r="E16" s="125"/>
      <c r="F16" s="125"/>
      <c r="G16" s="125"/>
    </row>
    <row r="18" spans="2:8" x14ac:dyDescent="0.25">
      <c r="B18" s="132" t="s">
        <v>466</v>
      </c>
    </row>
    <row r="19" spans="2:8" ht="15" customHeight="1" x14ac:dyDescent="0.25">
      <c r="B19" s="9" t="s">
        <v>397</v>
      </c>
      <c r="C19" s="9" t="s">
        <v>410</v>
      </c>
      <c r="D19" s="9" t="s">
        <v>402</v>
      </c>
      <c r="E19" s="9" t="s">
        <v>435</v>
      </c>
      <c r="F19" s="9" t="s">
        <v>403</v>
      </c>
      <c r="G19" s="9" t="s">
        <v>404</v>
      </c>
      <c r="H19" s="9" t="s">
        <v>405</v>
      </c>
    </row>
    <row r="20" spans="2:8" x14ac:dyDescent="0.25">
      <c r="B20" s="47" t="s">
        <v>317</v>
      </c>
      <c r="C20" s="164">
        <f>'2_c-i'!D20</f>
        <v>0</v>
      </c>
      <c r="D20" s="165">
        <f>'2_c-i'!E20</f>
        <v>0</v>
      </c>
      <c r="E20" s="154"/>
      <c r="F20" s="235">
        <f>SUM(C20:E20)</f>
        <v>0</v>
      </c>
      <c r="G20" s="236">
        <f>C8</f>
        <v>50000</v>
      </c>
      <c r="H20" s="154"/>
    </row>
    <row r="21" spans="2:8" x14ac:dyDescent="0.25">
      <c r="B21" s="47" t="s">
        <v>399</v>
      </c>
      <c r="C21" s="164">
        <f>'2_c-i'!D21</f>
        <v>0</v>
      </c>
      <c r="D21" s="165">
        <f>'2_c-i'!E21</f>
        <v>0</v>
      </c>
      <c r="E21" s="154"/>
      <c r="F21" s="235">
        <f t="shared" ref="F21:F23" si="0">SUM(C21:E21)</f>
        <v>0</v>
      </c>
      <c r="G21" s="236">
        <f t="shared" ref="G21:G24" si="1">C9</f>
        <v>30000</v>
      </c>
      <c r="H21" s="154"/>
    </row>
    <row r="22" spans="2:8" x14ac:dyDescent="0.25">
      <c r="B22" s="47" t="s">
        <v>332</v>
      </c>
      <c r="C22" s="164">
        <f>'2_c-i'!D22</f>
        <v>0</v>
      </c>
      <c r="D22" s="165">
        <f>'2_c-i'!E22</f>
        <v>0</v>
      </c>
      <c r="E22" s="154"/>
      <c r="F22" s="235">
        <f t="shared" si="0"/>
        <v>0</v>
      </c>
      <c r="G22" s="236">
        <f t="shared" si="1"/>
        <v>10000</v>
      </c>
      <c r="H22" s="154"/>
    </row>
    <row r="23" spans="2:8" x14ac:dyDescent="0.25">
      <c r="B23" s="47" t="s">
        <v>315</v>
      </c>
      <c r="C23" s="164">
        <f>'2_c-i'!D23</f>
        <v>0</v>
      </c>
      <c r="D23" s="165">
        <f>'2_c-i'!E23</f>
        <v>0</v>
      </c>
      <c r="E23" s="154"/>
      <c r="F23" s="235">
        <f t="shared" si="0"/>
        <v>0</v>
      </c>
      <c r="G23" s="236">
        <f t="shared" si="1"/>
        <v>10000</v>
      </c>
      <c r="H23" s="154"/>
    </row>
    <row r="24" spans="2:8" x14ac:dyDescent="0.25">
      <c r="B24" s="47" t="s">
        <v>1</v>
      </c>
      <c r="C24" s="9"/>
      <c r="D24" s="9"/>
      <c r="E24" s="9"/>
      <c r="F24" s="9"/>
      <c r="G24" s="236">
        <f t="shared" si="1"/>
        <v>100000</v>
      </c>
      <c r="H24" s="9"/>
    </row>
    <row r="25" spans="2:8" x14ac:dyDescent="0.25">
      <c r="B25" s="16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15794-430F-4B2E-941B-FD8C9780C6ED}">
  <sheetPr>
    <tabColor rgb="FF00B050"/>
  </sheetPr>
  <dimension ref="B1:N28"/>
  <sheetViews>
    <sheetView workbookViewId="0">
      <selection activeCell="G6" sqref="G6"/>
    </sheetView>
  </sheetViews>
  <sheetFormatPr defaultRowHeight="15" x14ac:dyDescent="0.25"/>
  <cols>
    <col min="2" max="3" width="17.140625" bestFit="1" customWidth="1"/>
    <col min="4" max="4" width="11.140625" customWidth="1"/>
    <col min="5" max="5" width="9.42578125" bestFit="1" customWidth="1"/>
  </cols>
  <sheetData>
    <row r="1" spans="2:14" ht="15.75" x14ac:dyDescent="0.25">
      <c r="B1" s="130" t="s">
        <v>457</v>
      </c>
      <c r="N1" s="177"/>
    </row>
    <row r="2" spans="2:14" x14ac:dyDescent="0.25">
      <c r="N2" s="123"/>
    </row>
    <row r="3" spans="2:14" x14ac:dyDescent="0.25">
      <c r="B3" s="132" t="s">
        <v>467</v>
      </c>
    </row>
    <row r="4" spans="2:14" x14ac:dyDescent="0.25">
      <c r="B4" s="123"/>
      <c r="C4" s="123" t="s">
        <v>463</v>
      </c>
      <c r="D4" s="123" t="s">
        <v>464</v>
      </c>
    </row>
    <row r="5" spans="2:14" x14ac:dyDescent="0.25">
      <c r="B5" s="9" t="s">
        <v>397</v>
      </c>
      <c r="C5" s="9" t="s">
        <v>406</v>
      </c>
      <c r="D5" s="9" t="s">
        <v>393</v>
      </c>
      <c r="E5" s="9" t="s">
        <v>407</v>
      </c>
    </row>
    <row r="6" spans="2:14" x14ac:dyDescent="0.25">
      <c r="B6" s="9" t="s">
        <v>317</v>
      </c>
      <c r="C6" s="156">
        <f>'2_c-i'!I20</f>
        <v>0</v>
      </c>
      <c r="D6" s="156">
        <f>'2_c-ii'!H20</f>
        <v>0</v>
      </c>
      <c r="E6" s="242">
        <f>D6-C6</f>
        <v>0</v>
      </c>
    </row>
    <row r="7" spans="2:14" x14ac:dyDescent="0.25">
      <c r="B7" s="9" t="s">
        <v>399</v>
      </c>
      <c r="C7" s="156">
        <f>'2_c-i'!I21</f>
        <v>0</v>
      </c>
      <c r="D7" s="156">
        <f>'2_c-ii'!H21</f>
        <v>0</v>
      </c>
      <c r="E7" s="242">
        <f t="shared" ref="E7:E9" si="0">D7-C7</f>
        <v>0</v>
      </c>
    </row>
    <row r="8" spans="2:14" x14ac:dyDescent="0.25">
      <c r="B8" s="9" t="s">
        <v>332</v>
      </c>
      <c r="C8" s="156">
        <f>'2_c-i'!I22</f>
        <v>0</v>
      </c>
      <c r="D8" s="156">
        <f>'2_c-ii'!H22</f>
        <v>0</v>
      </c>
      <c r="E8" s="242">
        <f t="shared" si="0"/>
        <v>0</v>
      </c>
    </row>
    <row r="9" spans="2:14" x14ac:dyDescent="0.25">
      <c r="B9" s="9" t="s">
        <v>315</v>
      </c>
      <c r="C9" s="156">
        <f>'2_c-i'!I23</f>
        <v>0</v>
      </c>
      <c r="D9" s="156">
        <f>'2_c-ii'!H23</f>
        <v>0</v>
      </c>
      <c r="E9" s="242">
        <f t="shared" si="0"/>
        <v>0</v>
      </c>
    </row>
    <row r="11" spans="2:14" x14ac:dyDescent="0.25">
      <c r="B11" s="121" t="s">
        <v>415</v>
      </c>
    </row>
    <row r="12" spans="2:14" x14ac:dyDescent="0.25">
      <c r="B12" s="145"/>
      <c r="C12" s="134"/>
      <c r="D12" s="134"/>
      <c r="E12" s="134"/>
      <c r="F12" s="134"/>
      <c r="G12" s="134"/>
      <c r="H12" s="134"/>
      <c r="I12" s="135"/>
    </row>
    <row r="13" spans="2:14" x14ac:dyDescent="0.25">
      <c r="B13" s="136"/>
      <c r="C13" s="122"/>
      <c r="D13" s="122"/>
      <c r="E13" s="122"/>
      <c r="F13" s="122"/>
      <c r="G13" s="122"/>
      <c r="H13" s="122"/>
      <c r="I13" s="137"/>
    </row>
    <row r="14" spans="2:14" x14ac:dyDescent="0.25">
      <c r="B14" s="136"/>
      <c r="C14" s="122"/>
      <c r="D14" s="122"/>
      <c r="E14" s="122"/>
      <c r="F14" s="122"/>
      <c r="G14" s="122"/>
      <c r="H14" s="122"/>
      <c r="I14" s="137"/>
    </row>
    <row r="15" spans="2:14" x14ac:dyDescent="0.25">
      <c r="B15" s="136"/>
      <c r="C15" s="122"/>
      <c r="D15" s="122"/>
      <c r="E15" s="122"/>
      <c r="F15" s="122"/>
      <c r="G15" s="122"/>
      <c r="H15" s="122"/>
      <c r="I15" s="137"/>
    </row>
    <row r="16" spans="2:14" x14ac:dyDescent="0.25">
      <c r="B16" s="136"/>
      <c r="C16" s="122"/>
      <c r="D16" s="122"/>
      <c r="E16" s="122"/>
      <c r="F16" s="122"/>
      <c r="G16" s="122"/>
      <c r="H16" s="122"/>
      <c r="I16" s="137"/>
    </row>
    <row r="17" spans="2:9" x14ac:dyDescent="0.25">
      <c r="B17" s="136"/>
      <c r="C17" s="122"/>
      <c r="D17" s="122"/>
      <c r="E17" s="122"/>
      <c r="F17" s="122"/>
      <c r="G17" s="122"/>
      <c r="H17" s="122"/>
      <c r="I17" s="137"/>
    </row>
    <row r="18" spans="2:9" x14ac:dyDescent="0.25">
      <c r="B18" s="136"/>
      <c r="C18" s="122"/>
      <c r="D18" s="122"/>
      <c r="E18" s="122"/>
      <c r="F18" s="122"/>
      <c r="G18" s="122"/>
      <c r="H18" s="122"/>
      <c r="I18" s="137"/>
    </row>
    <row r="19" spans="2:9" x14ac:dyDescent="0.25">
      <c r="B19" s="136"/>
      <c r="C19" s="122"/>
      <c r="D19" s="122"/>
      <c r="E19" s="122"/>
      <c r="F19" s="122"/>
      <c r="G19" s="122"/>
      <c r="H19" s="122"/>
      <c r="I19" s="137"/>
    </row>
    <row r="20" spans="2:9" x14ac:dyDescent="0.25">
      <c r="B20" s="136"/>
      <c r="C20" s="122"/>
      <c r="D20" s="122"/>
      <c r="E20" s="122"/>
      <c r="F20" s="122"/>
      <c r="G20" s="122"/>
      <c r="H20" s="122"/>
      <c r="I20" s="137"/>
    </row>
    <row r="21" spans="2:9" x14ac:dyDescent="0.25">
      <c r="B21" s="136"/>
      <c r="C21" s="122"/>
      <c r="D21" s="122"/>
      <c r="E21" s="122"/>
      <c r="F21" s="122"/>
      <c r="G21" s="122"/>
      <c r="H21" s="122"/>
      <c r="I21" s="137"/>
    </row>
    <row r="22" spans="2:9" x14ac:dyDescent="0.25">
      <c r="B22" s="136"/>
      <c r="C22" s="122"/>
      <c r="D22" s="122"/>
      <c r="E22" s="122"/>
      <c r="F22" s="122"/>
      <c r="G22" s="122"/>
      <c r="H22" s="122"/>
      <c r="I22" s="137"/>
    </row>
    <row r="23" spans="2:9" x14ac:dyDescent="0.25">
      <c r="B23" s="136"/>
      <c r="C23" s="122"/>
      <c r="D23" s="122"/>
      <c r="E23" s="122"/>
      <c r="F23" s="122"/>
      <c r="G23" s="122"/>
      <c r="H23" s="122"/>
      <c r="I23" s="137"/>
    </row>
    <row r="24" spans="2:9" x14ac:dyDescent="0.25">
      <c r="B24" s="136"/>
      <c r="C24" s="122"/>
      <c r="D24" s="122"/>
      <c r="E24" s="122"/>
      <c r="F24" s="122"/>
      <c r="G24" s="122"/>
      <c r="H24" s="122"/>
      <c r="I24" s="137"/>
    </row>
    <row r="25" spans="2:9" x14ac:dyDescent="0.25">
      <c r="B25" s="136"/>
      <c r="C25" s="122"/>
      <c r="D25" s="122"/>
      <c r="E25" s="122"/>
      <c r="F25" s="122"/>
      <c r="G25" s="122"/>
      <c r="H25" s="122"/>
      <c r="I25" s="137"/>
    </row>
    <row r="26" spans="2:9" x14ac:dyDescent="0.25">
      <c r="B26" s="136"/>
      <c r="C26" s="122"/>
      <c r="D26" s="122"/>
      <c r="E26" s="122"/>
      <c r="F26" s="122"/>
      <c r="G26" s="122"/>
      <c r="H26" s="122"/>
      <c r="I26" s="137"/>
    </row>
    <row r="27" spans="2:9" x14ac:dyDescent="0.25">
      <c r="B27" s="136"/>
      <c r="C27" s="122"/>
      <c r="D27" s="122"/>
      <c r="E27" s="122"/>
      <c r="F27" s="122"/>
      <c r="G27" s="122"/>
      <c r="H27" s="122"/>
      <c r="I27" s="137"/>
    </row>
    <row r="28" spans="2:9" x14ac:dyDescent="0.25">
      <c r="B28" s="138"/>
      <c r="C28" s="139"/>
      <c r="D28" s="139"/>
      <c r="E28" s="139"/>
      <c r="F28" s="139"/>
      <c r="G28" s="139"/>
      <c r="H28" s="139"/>
      <c r="I28" s="14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5A20E-235A-4660-91BF-BF64DC1DEA10}">
  <sheetPr>
    <tabColor rgb="FF00B050"/>
  </sheetPr>
  <dimension ref="A1:O39"/>
  <sheetViews>
    <sheetView workbookViewId="0">
      <selection activeCell="B4" sqref="B4"/>
    </sheetView>
  </sheetViews>
  <sheetFormatPr defaultRowHeight="15" x14ac:dyDescent="0.25"/>
  <cols>
    <col min="1" max="1" width="5.7109375" customWidth="1"/>
    <col min="2" max="2" width="16.85546875" customWidth="1"/>
    <col min="3" max="3" width="18.85546875" bestFit="1" customWidth="1"/>
    <col min="5" max="5" width="12.7109375" bestFit="1" customWidth="1"/>
    <col min="6" max="6" width="14.7109375" bestFit="1" customWidth="1"/>
    <col min="14" max="14" width="10.140625" bestFit="1" customWidth="1"/>
  </cols>
  <sheetData>
    <row r="1" spans="1:15" ht="15.75" x14ac:dyDescent="0.25">
      <c r="B1" s="130" t="s">
        <v>461</v>
      </c>
      <c r="N1" s="177"/>
      <c r="O1" s="123"/>
    </row>
    <row r="2" spans="1:15" x14ac:dyDescent="0.25">
      <c r="N2" s="123"/>
    </row>
    <row r="3" spans="1:15" x14ac:dyDescent="0.25">
      <c r="B3" s="150" t="s">
        <v>477</v>
      </c>
      <c r="C3" s="132"/>
    </row>
    <row r="4" spans="1:15" x14ac:dyDescent="0.25">
      <c r="B4" s="151" t="s">
        <v>474</v>
      </c>
      <c r="C4" s="132"/>
    </row>
    <row r="5" spans="1:15" x14ac:dyDescent="0.25">
      <c r="B5" s="151" t="s">
        <v>475</v>
      </c>
      <c r="C5" s="131"/>
    </row>
    <row r="6" spans="1:15" x14ac:dyDescent="0.25">
      <c r="B6" s="239" t="s">
        <v>476</v>
      </c>
      <c r="C6" s="131"/>
    </row>
    <row r="7" spans="1:15" x14ac:dyDescent="0.25">
      <c r="B7" s="131" t="s">
        <v>396</v>
      </c>
      <c r="C7" s="131"/>
    </row>
    <row r="9" spans="1:15" x14ac:dyDescent="0.25">
      <c r="A9" s="123"/>
      <c r="B9" s="141" t="s">
        <v>392</v>
      </c>
    </row>
    <row r="10" spans="1:15" x14ac:dyDescent="0.25">
      <c r="B10" s="144"/>
      <c r="C10" s="141" t="s">
        <v>468</v>
      </c>
    </row>
    <row r="11" spans="1:15" x14ac:dyDescent="0.25">
      <c r="B11" s="144"/>
      <c r="C11" s="141" t="s">
        <v>469</v>
      </c>
    </row>
    <row r="12" spans="1:15" x14ac:dyDescent="0.25">
      <c r="B12" s="144"/>
      <c r="C12" s="141" t="s">
        <v>470</v>
      </c>
    </row>
    <row r="14" spans="1:15" x14ac:dyDescent="0.25">
      <c r="B14" s="141" t="s">
        <v>471</v>
      </c>
    </row>
    <row r="15" spans="1:15" x14ac:dyDescent="0.25">
      <c r="B15" s="145"/>
      <c r="C15" s="146"/>
      <c r="D15" s="134"/>
      <c r="E15" s="134"/>
      <c r="F15" s="134"/>
      <c r="G15" s="134"/>
      <c r="H15" s="135"/>
    </row>
    <row r="16" spans="1:15" x14ac:dyDescent="0.25">
      <c r="B16" s="136"/>
      <c r="C16" s="147"/>
      <c r="D16" s="122"/>
      <c r="E16" s="122"/>
      <c r="F16" s="122"/>
      <c r="G16" s="122"/>
      <c r="H16" s="137"/>
    </row>
    <row r="17" spans="2:8" x14ac:dyDescent="0.25">
      <c r="B17" s="136"/>
      <c r="C17" s="122"/>
      <c r="D17" s="122"/>
      <c r="E17" s="122"/>
      <c r="F17" s="122"/>
      <c r="G17" s="122"/>
      <c r="H17" s="137"/>
    </row>
    <row r="18" spans="2:8" x14ac:dyDescent="0.25">
      <c r="B18" s="136"/>
      <c r="C18" s="122"/>
      <c r="D18" s="122"/>
      <c r="E18" s="122"/>
      <c r="F18" s="122"/>
      <c r="G18" s="122"/>
      <c r="H18" s="137"/>
    </row>
    <row r="19" spans="2:8" x14ac:dyDescent="0.25">
      <c r="B19" s="136"/>
      <c r="C19" s="122"/>
      <c r="D19" s="122"/>
      <c r="E19" s="122"/>
      <c r="F19" s="122"/>
      <c r="G19" s="122"/>
      <c r="H19" s="137"/>
    </row>
    <row r="20" spans="2:8" x14ac:dyDescent="0.25">
      <c r="B20" s="136"/>
      <c r="C20" s="122"/>
      <c r="D20" s="122"/>
      <c r="E20" s="122"/>
      <c r="F20" s="122"/>
      <c r="G20" s="122"/>
      <c r="H20" s="137"/>
    </row>
    <row r="21" spans="2:8" x14ac:dyDescent="0.25">
      <c r="B21" s="138"/>
      <c r="C21" s="139"/>
      <c r="D21" s="139"/>
      <c r="E21" s="139"/>
      <c r="F21" s="139"/>
      <c r="G21" s="139"/>
      <c r="H21" s="140"/>
    </row>
    <row r="23" spans="2:8" x14ac:dyDescent="0.25">
      <c r="B23" s="141" t="s">
        <v>472</v>
      </c>
    </row>
    <row r="24" spans="2:8" x14ac:dyDescent="0.25">
      <c r="B24" s="145"/>
      <c r="C24" s="146"/>
      <c r="D24" s="134"/>
      <c r="E24" s="134"/>
      <c r="F24" s="134"/>
      <c r="G24" s="134"/>
      <c r="H24" s="135"/>
    </row>
    <row r="25" spans="2:8" x14ac:dyDescent="0.25">
      <c r="B25" s="136"/>
      <c r="C25" s="147"/>
      <c r="D25" s="122"/>
      <c r="E25" s="122"/>
      <c r="F25" s="122"/>
      <c r="G25" s="122"/>
      <c r="H25" s="137"/>
    </row>
    <row r="26" spans="2:8" x14ac:dyDescent="0.25">
      <c r="B26" s="136"/>
      <c r="C26" s="147"/>
      <c r="D26" s="122"/>
      <c r="E26" s="122"/>
      <c r="F26" s="122"/>
      <c r="G26" s="122"/>
      <c r="H26" s="137"/>
    </row>
    <row r="27" spans="2:8" x14ac:dyDescent="0.25">
      <c r="B27" s="136"/>
      <c r="C27" s="147"/>
      <c r="D27" s="122"/>
      <c r="E27" s="122"/>
      <c r="F27" s="122"/>
      <c r="G27" s="122"/>
      <c r="H27" s="137"/>
    </row>
    <row r="28" spans="2:8" x14ac:dyDescent="0.25">
      <c r="B28" s="136"/>
      <c r="C28" s="122"/>
      <c r="D28" s="122"/>
      <c r="E28" s="122"/>
      <c r="F28" s="122"/>
      <c r="G28" s="122"/>
      <c r="H28" s="137"/>
    </row>
    <row r="29" spans="2:8" x14ac:dyDescent="0.25">
      <c r="B29" s="136"/>
      <c r="C29" s="122"/>
      <c r="D29" s="122"/>
      <c r="E29" s="122"/>
      <c r="F29" s="122"/>
      <c r="G29" s="122"/>
      <c r="H29" s="137"/>
    </row>
    <row r="30" spans="2:8" x14ac:dyDescent="0.25">
      <c r="B30" s="138"/>
      <c r="C30" s="139"/>
      <c r="D30" s="139"/>
      <c r="E30" s="139"/>
      <c r="F30" s="139"/>
      <c r="G30" s="139"/>
      <c r="H30" s="140"/>
    </row>
    <row r="32" spans="2:8" x14ac:dyDescent="0.25">
      <c r="B32" s="141" t="s">
        <v>473</v>
      </c>
    </row>
    <row r="33" spans="2:8" x14ac:dyDescent="0.25">
      <c r="B33" s="145"/>
      <c r="C33" s="146"/>
      <c r="D33" s="134"/>
      <c r="E33" s="134"/>
      <c r="F33" s="148"/>
      <c r="G33" s="134"/>
      <c r="H33" s="135"/>
    </row>
    <row r="34" spans="2:8" x14ac:dyDescent="0.25">
      <c r="B34" s="136"/>
      <c r="C34" s="147"/>
      <c r="D34" s="122"/>
      <c r="E34" s="122"/>
      <c r="F34" s="143"/>
      <c r="G34" s="122"/>
      <c r="H34" s="137"/>
    </row>
    <row r="35" spans="2:8" x14ac:dyDescent="0.25">
      <c r="B35" s="136"/>
      <c r="C35" s="147"/>
      <c r="D35" s="122"/>
      <c r="E35" s="122"/>
      <c r="F35" s="149"/>
      <c r="G35" s="122"/>
      <c r="H35" s="137"/>
    </row>
    <row r="36" spans="2:8" x14ac:dyDescent="0.25">
      <c r="B36" s="136"/>
      <c r="C36" s="147"/>
      <c r="D36" s="122"/>
      <c r="E36" s="122"/>
      <c r="F36" s="122"/>
      <c r="G36" s="122"/>
      <c r="H36" s="137"/>
    </row>
    <row r="37" spans="2:8" x14ac:dyDescent="0.25">
      <c r="B37" s="136"/>
      <c r="C37" s="122"/>
      <c r="D37" s="122"/>
      <c r="E37" s="122"/>
      <c r="F37" s="122"/>
      <c r="G37" s="122"/>
      <c r="H37" s="137"/>
    </row>
    <row r="38" spans="2:8" x14ac:dyDescent="0.25">
      <c r="B38" s="136"/>
      <c r="C38" s="122"/>
      <c r="D38" s="122"/>
      <c r="E38" s="122"/>
      <c r="F38" s="122"/>
      <c r="G38" s="122"/>
      <c r="H38" s="137"/>
    </row>
    <row r="39" spans="2:8" x14ac:dyDescent="0.25">
      <c r="B39" s="138"/>
      <c r="C39" s="139"/>
      <c r="D39" s="139"/>
      <c r="E39" s="139"/>
      <c r="F39" s="139"/>
      <c r="G39" s="139"/>
      <c r="H39" s="14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B1:O33"/>
  <sheetViews>
    <sheetView workbookViewId="0">
      <selection activeCell="B6" sqref="B6"/>
    </sheetView>
  </sheetViews>
  <sheetFormatPr defaultColWidth="8.85546875" defaultRowHeight="15" x14ac:dyDescent="0.25"/>
  <cols>
    <col min="1" max="1" width="5.85546875" customWidth="1"/>
    <col min="2" max="2" width="57.42578125" customWidth="1"/>
    <col min="14" max="14" width="10.140625" bestFit="1" customWidth="1"/>
  </cols>
  <sheetData>
    <row r="1" spans="2:15" ht="15.75" x14ac:dyDescent="0.25">
      <c r="B1" s="130" t="s">
        <v>460</v>
      </c>
      <c r="N1" s="177"/>
      <c r="O1" s="123"/>
    </row>
    <row r="2" spans="2:15" x14ac:dyDescent="0.25">
      <c r="N2" s="123"/>
    </row>
    <row r="3" spans="2:15" x14ac:dyDescent="0.25">
      <c r="B3" s="131" t="s">
        <v>478</v>
      </c>
      <c r="C3" s="132"/>
    </row>
    <row r="5" spans="2:15" x14ac:dyDescent="0.25">
      <c r="B5" s="131" t="s">
        <v>479</v>
      </c>
    </row>
    <row r="6" spans="2:15" x14ac:dyDescent="0.25">
      <c r="B6" s="131"/>
      <c r="C6">
        <v>2026</v>
      </c>
      <c r="D6">
        <v>2025</v>
      </c>
      <c r="E6">
        <v>2024</v>
      </c>
      <c r="F6">
        <v>2023</v>
      </c>
      <c r="G6">
        <v>2022</v>
      </c>
    </row>
    <row r="7" spans="2:15" x14ac:dyDescent="0.25">
      <c r="B7" s="230" t="s">
        <v>388</v>
      </c>
      <c r="C7" s="231"/>
      <c r="D7" s="231"/>
      <c r="E7" s="231"/>
      <c r="F7" s="231"/>
      <c r="G7" s="231"/>
    </row>
    <row r="8" spans="2:15" x14ac:dyDescent="0.25">
      <c r="B8" s="230" t="s">
        <v>389</v>
      </c>
      <c r="C8" s="232"/>
      <c r="D8" s="232"/>
      <c r="E8" s="232"/>
      <c r="F8" s="232"/>
      <c r="G8" s="232"/>
    </row>
    <row r="9" spans="2:15" x14ac:dyDescent="0.25">
      <c r="B9" s="141" t="s">
        <v>387</v>
      </c>
    </row>
    <row r="10" spans="2:15" x14ac:dyDescent="0.25">
      <c r="B10" s="133"/>
      <c r="C10" s="134"/>
      <c r="D10" s="134"/>
      <c r="E10" s="134"/>
      <c r="F10" s="134"/>
      <c r="G10" s="134"/>
      <c r="H10" s="135"/>
    </row>
    <row r="11" spans="2:15" x14ac:dyDescent="0.25">
      <c r="B11" s="136"/>
      <c r="C11" s="122"/>
      <c r="D11" s="122"/>
      <c r="E11" s="122"/>
      <c r="F11" s="122"/>
      <c r="G11" s="122"/>
      <c r="H11" s="137"/>
    </row>
    <row r="12" spans="2:15" x14ac:dyDescent="0.25">
      <c r="B12" s="136"/>
      <c r="C12" s="122"/>
      <c r="D12" s="122"/>
      <c r="E12" s="122"/>
      <c r="F12" s="122"/>
      <c r="G12" s="122"/>
      <c r="H12" s="137"/>
    </row>
    <row r="13" spans="2:15" x14ac:dyDescent="0.25">
      <c r="B13" s="136"/>
      <c r="C13" s="122"/>
      <c r="D13" s="122"/>
      <c r="E13" s="122"/>
      <c r="F13" s="122"/>
      <c r="G13" s="122"/>
      <c r="H13" s="137"/>
    </row>
    <row r="14" spans="2:15" x14ac:dyDescent="0.25">
      <c r="B14" s="136"/>
      <c r="C14" s="122"/>
      <c r="D14" s="122"/>
      <c r="E14" s="122"/>
      <c r="F14" s="122"/>
      <c r="G14" s="122"/>
      <c r="H14" s="137"/>
    </row>
    <row r="15" spans="2:15" x14ac:dyDescent="0.25">
      <c r="B15" s="136"/>
      <c r="C15" s="122"/>
      <c r="D15" s="122"/>
      <c r="E15" s="122"/>
      <c r="F15" s="122"/>
      <c r="G15" s="122"/>
      <c r="H15" s="137"/>
    </row>
    <row r="16" spans="2:15" x14ac:dyDescent="0.25">
      <c r="B16" s="136"/>
      <c r="C16" s="122"/>
      <c r="D16" s="122"/>
      <c r="E16" s="122"/>
      <c r="F16" s="122"/>
      <c r="G16" s="122"/>
      <c r="H16" s="137"/>
    </row>
    <row r="17" spans="2:8" x14ac:dyDescent="0.25">
      <c r="B17" s="136"/>
      <c r="C17" s="122"/>
      <c r="D17" s="122"/>
      <c r="E17" s="122"/>
      <c r="F17" s="122"/>
      <c r="G17" s="122"/>
      <c r="H17" s="137"/>
    </row>
    <row r="18" spans="2:8" x14ac:dyDescent="0.25">
      <c r="B18" s="136"/>
      <c r="C18" s="122"/>
      <c r="D18" s="122"/>
      <c r="E18" s="122"/>
      <c r="F18" s="122"/>
      <c r="G18" s="122"/>
      <c r="H18" s="137"/>
    </row>
    <row r="19" spans="2:8" x14ac:dyDescent="0.25">
      <c r="B19" s="136"/>
      <c r="C19" s="122"/>
      <c r="D19" s="122"/>
      <c r="E19" s="122"/>
      <c r="F19" s="122"/>
      <c r="G19" s="122"/>
      <c r="H19" s="137"/>
    </row>
    <row r="20" spans="2:8" x14ac:dyDescent="0.25">
      <c r="B20" s="136"/>
      <c r="C20" s="122"/>
      <c r="D20" s="122"/>
      <c r="E20" s="122"/>
      <c r="F20" s="122"/>
      <c r="G20" s="122"/>
      <c r="H20" s="137"/>
    </row>
    <row r="21" spans="2:8" x14ac:dyDescent="0.25">
      <c r="B21" s="138"/>
      <c r="C21" s="139"/>
      <c r="D21" s="139"/>
      <c r="E21" s="139"/>
      <c r="F21" s="139"/>
      <c r="G21" s="139"/>
      <c r="H21" s="140"/>
    </row>
    <row r="23" spans="2:8" x14ac:dyDescent="0.25">
      <c r="B23" s="131" t="s">
        <v>480</v>
      </c>
    </row>
    <row r="24" spans="2:8" x14ac:dyDescent="0.25">
      <c r="B24" s="133"/>
      <c r="C24" s="134"/>
      <c r="D24" s="134"/>
      <c r="E24" s="134"/>
      <c r="F24" s="134"/>
      <c r="G24" s="134"/>
      <c r="H24" s="135"/>
    </row>
    <row r="25" spans="2:8" x14ac:dyDescent="0.25">
      <c r="B25" s="136"/>
      <c r="C25" s="122"/>
      <c r="D25" s="122"/>
      <c r="E25" s="122"/>
      <c r="F25" s="122"/>
      <c r="G25" s="122"/>
      <c r="H25" s="137"/>
    </row>
    <row r="26" spans="2:8" x14ac:dyDescent="0.25">
      <c r="B26" s="136"/>
      <c r="C26" s="122"/>
      <c r="D26" s="122"/>
      <c r="E26" s="122"/>
      <c r="F26" s="122"/>
      <c r="G26" s="122"/>
      <c r="H26" s="137"/>
    </row>
    <row r="27" spans="2:8" x14ac:dyDescent="0.25">
      <c r="B27" s="136"/>
      <c r="C27" s="122"/>
      <c r="D27" s="122"/>
      <c r="E27" s="122"/>
      <c r="F27" s="122"/>
      <c r="G27" s="122"/>
      <c r="H27" s="137"/>
    </row>
    <row r="28" spans="2:8" x14ac:dyDescent="0.25">
      <c r="B28" s="136"/>
      <c r="C28" s="122"/>
      <c r="D28" s="122"/>
      <c r="E28" s="122"/>
      <c r="F28" s="122"/>
      <c r="G28" s="122"/>
      <c r="H28" s="137"/>
    </row>
    <row r="29" spans="2:8" x14ac:dyDescent="0.25">
      <c r="B29" s="136"/>
      <c r="C29" s="122"/>
      <c r="D29" s="122"/>
      <c r="E29" s="122"/>
      <c r="F29" s="122"/>
      <c r="G29" s="122"/>
      <c r="H29" s="137"/>
    </row>
    <row r="30" spans="2:8" x14ac:dyDescent="0.25">
      <c r="B30" s="136"/>
      <c r="C30" s="122"/>
      <c r="D30" s="122"/>
      <c r="E30" s="122"/>
      <c r="F30" s="122"/>
      <c r="G30" s="122"/>
      <c r="H30" s="137"/>
    </row>
    <row r="31" spans="2:8" x14ac:dyDescent="0.25">
      <c r="B31" s="136"/>
      <c r="C31" s="122"/>
      <c r="D31" s="122"/>
      <c r="E31" s="122"/>
      <c r="F31" s="122"/>
      <c r="G31" s="122"/>
      <c r="H31" s="137"/>
    </row>
    <row r="32" spans="2:8" x14ac:dyDescent="0.25">
      <c r="B32" s="136"/>
      <c r="C32" s="122"/>
      <c r="D32" s="122"/>
      <c r="E32" s="122"/>
      <c r="F32" s="122"/>
      <c r="G32" s="122"/>
      <c r="H32" s="137"/>
    </row>
    <row r="33" spans="2:8" x14ac:dyDescent="0.25">
      <c r="B33" s="138"/>
      <c r="C33" s="139"/>
      <c r="D33" s="139"/>
      <c r="E33" s="139"/>
      <c r="F33" s="139"/>
      <c r="G33" s="139"/>
      <c r="H33" s="140"/>
    </row>
  </sheetData>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B1:O47"/>
  <sheetViews>
    <sheetView workbookViewId="0">
      <selection activeCell="C13" sqref="C13"/>
    </sheetView>
  </sheetViews>
  <sheetFormatPr defaultColWidth="8.85546875" defaultRowHeight="15" x14ac:dyDescent="0.25"/>
  <cols>
    <col min="1" max="1" width="5.85546875" customWidth="1"/>
    <col min="2" max="2" width="57.42578125" customWidth="1"/>
    <col min="3" max="5" width="9.85546875" bestFit="1" customWidth="1"/>
    <col min="14" max="14" width="10.140625" bestFit="1" customWidth="1"/>
  </cols>
  <sheetData>
    <row r="1" spans="2:15" ht="15.75" x14ac:dyDescent="0.25">
      <c r="B1" s="130" t="s">
        <v>459</v>
      </c>
      <c r="N1" s="177"/>
      <c r="O1" s="123"/>
    </row>
    <row r="2" spans="2:15" x14ac:dyDescent="0.25">
      <c r="N2" s="123"/>
    </row>
    <row r="3" spans="2:15" x14ac:dyDescent="0.25">
      <c r="B3" s="131" t="s">
        <v>481</v>
      </c>
    </row>
    <row r="4" spans="2:15" x14ac:dyDescent="0.25">
      <c r="B4" s="131" t="s">
        <v>394</v>
      </c>
      <c r="C4" s="131"/>
      <c r="D4" s="131"/>
      <c r="E4" s="131"/>
    </row>
    <row r="5" spans="2:15" x14ac:dyDescent="0.25">
      <c r="B5" s="131" t="s">
        <v>438</v>
      </c>
      <c r="C5" s="131"/>
      <c r="D5" s="131"/>
      <c r="E5" s="131"/>
    </row>
    <row r="6" spans="2:15" x14ac:dyDescent="0.25">
      <c r="B6" s="131"/>
      <c r="C6" s="131"/>
      <c r="D6" s="131"/>
      <c r="E6" s="131"/>
    </row>
    <row r="7" spans="2:15" x14ac:dyDescent="0.25">
      <c r="B7" s="233" t="s">
        <v>3</v>
      </c>
      <c r="C7" s="233">
        <v>2026</v>
      </c>
      <c r="D7" s="233">
        <v>2025</v>
      </c>
      <c r="E7" s="233">
        <v>2024</v>
      </c>
    </row>
    <row r="8" spans="2:15" x14ac:dyDescent="0.25">
      <c r="B8" s="233" t="s">
        <v>390</v>
      </c>
      <c r="C8" s="234">
        <v>31770</v>
      </c>
      <c r="D8" s="234">
        <v>28061</v>
      </c>
      <c r="E8" s="234">
        <v>24601</v>
      </c>
    </row>
    <row r="9" spans="2:15" x14ac:dyDescent="0.25">
      <c r="B9" s="233" t="s">
        <v>391</v>
      </c>
      <c r="C9" s="234">
        <v>34270</v>
      </c>
      <c r="D9" s="234">
        <v>30061</v>
      </c>
      <c r="E9" s="234">
        <v>26101</v>
      </c>
    </row>
    <row r="11" spans="2:15" x14ac:dyDescent="0.25">
      <c r="B11" s="131" t="s">
        <v>445</v>
      </c>
    </row>
    <row r="12" spans="2:15" x14ac:dyDescent="0.25">
      <c r="B12" s="131"/>
      <c r="C12">
        <v>2026</v>
      </c>
      <c r="D12">
        <v>2025</v>
      </c>
      <c r="E12">
        <v>2024</v>
      </c>
    </row>
    <row r="13" spans="2:15" x14ac:dyDescent="0.25">
      <c r="B13" s="142" t="s">
        <v>436</v>
      </c>
      <c r="C13" s="237"/>
      <c r="D13" s="237"/>
      <c r="E13" s="237"/>
    </row>
    <row r="14" spans="2:15" x14ac:dyDescent="0.25">
      <c r="B14" s="142" t="s">
        <v>437</v>
      </c>
      <c r="C14" s="237"/>
      <c r="D14" s="237"/>
      <c r="E14" s="237"/>
    </row>
    <row r="15" spans="2:15" x14ac:dyDescent="0.25">
      <c r="B15" s="142"/>
    </row>
    <row r="16" spans="2:15" x14ac:dyDescent="0.25">
      <c r="B16" s="150" t="s">
        <v>395</v>
      </c>
    </row>
    <row r="17" spans="2:8" x14ac:dyDescent="0.25">
      <c r="B17" s="133"/>
      <c r="C17" s="134"/>
      <c r="D17" s="134"/>
      <c r="E17" s="134"/>
      <c r="F17" s="134"/>
      <c r="G17" s="134"/>
      <c r="H17" s="135"/>
    </row>
    <row r="18" spans="2:8" x14ac:dyDescent="0.25">
      <c r="B18" s="136"/>
      <c r="C18" s="122"/>
      <c r="D18" s="122"/>
      <c r="E18" s="122"/>
      <c r="F18" s="122"/>
      <c r="G18" s="122"/>
      <c r="H18" s="137"/>
    </row>
    <row r="19" spans="2:8" x14ac:dyDescent="0.25">
      <c r="B19" s="136"/>
      <c r="C19" s="122"/>
      <c r="D19" s="122"/>
      <c r="E19" s="122"/>
      <c r="F19" s="122"/>
      <c r="G19" s="122"/>
      <c r="H19" s="137"/>
    </row>
    <row r="20" spans="2:8" x14ac:dyDescent="0.25">
      <c r="B20" s="136"/>
      <c r="C20" s="122"/>
      <c r="D20" s="122"/>
      <c r="E20" s="122"/>
      <c r="F20" s="122"/>
      <c r="G20" s="122"/>
      <c r="H20" s="137"/>
    </row>
    <row r="21" spans="2:8" x14ac:dyDescent="0.25">
      <c r="B21" s="136"/>
      <c r="C21" s="122"/>
      <c r="D21" s="122"/>
      <c r="E21" s="122"/>
      <c r="F21" s="122"/>
      <c r="G21" s="122"/>
      <c r="H21" s="137"/>
    </row>
    <row r="22" spans="2:8" x14ac:dyDescent="0.25">
      <c r="B22" s="136"/>
      <c r="C22" s="122"/>
      <c r="D22" s="122"/>
      <c r="E22" s="122"/>
      <c r="F22" s="122"/>
      <c r="G22" s="122"/>
      <c r="H22" s="137"/>
    </row>
    <row r="23" spans="2:8" x14ac:dyDescent="0.25">
      <c r="B23" s="136"/>
      <c r="C23" s="122"/>
      <c r="D23" s="122"/>
      <c r="E23" s="122"/>
      <c r="F23" s="122"/>
      <c r="G23" s="122"/>
      <c r="H23" s="137"/>
    </row>
    <row r="24" spans="2:8" x14ac:dyDescent="0.25">
      <c r="B24" s="136"/>
      <c r="C24" s="122"/>
      <c r="D24" s="122"/>
      <c r="E24" s="122"/>
      <c r="F24" s="122"/>
      <c r="G24" s="122"/>
      <c r="H24" s="137"/>
    </row>
    <row r="25" spans="2:8" x14ac:dyDescent="0.25">
      <c r="B25" s="136"/>
      <c r="C25" s="122"/>
      <c r="D25" s="122"/>
      <c r="E25" s="122"/>
      <c r="F25" s="122"/>
      <c r="G25" s="122"/>
      <c r="H25" s="137"/>
    </row>
    <row r="26" spans="2:8" x14ac:dyDescent="0.25">
      <c r="B26" s="136"/>
      <c r="C26" s="122"/>
      <c r="D26" s="122"/>
      <c r="E26" s="122"/>
      <c r="F26" s="122"/>
      <c r="G26" s="122"/>
      <c r="H26" s="137"/>
    </row>
    <row r="27" spans="2:8" x14ac:dyDescent="0.25">
      <c r="B27" s="136"/>
      <c r="C27" s="122"/>
      <c r="D27" s="122"/>
      <c r="E27" s="122"/>
      <c r="F27" s="122"/>
      <c r="G27" s="122"/>
      <c r="H27" s="137"/>
    </row>
    <row r="28" spans="2:8" x14ac:dyDescent="0.25">
      <c r="B28" s="136"/>
      <c r="C28" s="122"/>
      <c r="D28" s="122"/>
      <c r="E28" s="122"/>
      <c r="F28" s="122"/>
      <c r="G28" s="122"/>
      <c r="H28" s="137"/>
    </row>
    <row r="29" spans="2:8" x14ac:dyDescent="0.25">
      <c r="B29" s="136"/>
      <c r="C29" s="122"/>
      <c r="D29" s="122"/>
      <c r="E29" s="122"/>
      <c r="F29" s="122"/>
      <c r="G29" s="122"/>
      <c r="H29" s="137"/>
    </row>
    <row r="30" spans="2:8" x14ac:dyDescent="0.25">
      <c r="B30" s="136"/>
      <c r="C30" s="122"/>
      <c r="D30" s="122"/>
      <c r="E30" s="122"/>
      <c r="F30" s="122"/>
      <c r="G30" s="122"/>
      <c r="H30" s="137"/>
    </row>
    <row r="31" spans="2:8" x14ac:dyDescent="0.25">
      <c r="B31" s="136"/>
      <c r="C31" s="122"/>
      <c r="D31" s="122"/>
      <c r="E31" s="122"/>
      <c r="F31" s="122"/>
      <c r="G31" s="122"/>
      <c r="H31" s="137"/>
    </row>
    <row r="32" spans="2:8" x14ac:dyDescent="0.25">
      <c r="B32" s="136"/>
      <c r="C32" s="122"/>
      <c r="D32" s="122"/>
      <c r="E32" s="122"/>
      <c r="F32" s="122"/>
      <c r="G32" s="122"/>
      <c r="H32" s="137"/>
    </row>
    <row r="33" spans="2:8" x14ac:dyDescent="0.25">
      <c r="B33" s="136"/>
      <c r="C33" s="122"/>
      <c r="D33" s="122"/>
      <c r="E33" s="122"/>
      <c r="F33" s="122"/>
      <c r="G33" s="122"/>
      <c r="H33" s="137"/>
    </row>
    <row r="34" spans="2:8" x14ac:dyDescent="0.25">
      <c r="B34" s="136"/>
      <c r="C34" s="122"/>
      <c r="D34" s="122"/>
      <c r="E34" s="122"/>
      <c r="F34" s="122"/>
      <c r="G34" s="122"/>
      <c r="H34" s="137"/>
    </row>
    <row r="35" spans="2:8" x14ac:dyDescent="0.25">
      <c r="B35" s="136"/>
      <c r="C35" s="122"/>
      <c r="D35" s="122"/>
      <c r="E35" s="122"/>
      <c r="F35" s="122"/>
      <c r="G35" s="122"/>
      <c r="H35" s="137"/>
    </row>
    <row r="36" spans="2:8" x14ac:dyDescent="0.25">
      <c r="B36" s="136"/>
      <c r="C36" s="122"/>
      <c r="D36" s="122"/>
      <c r="E36" s="122"/>
      <c r="F36" s="122"/>
      <c r="G36" s="122"/>
      <c r="H36" s="137"/>
    </row>
    <row r="37" spans="2:8" x14ac:dyDescent="0.25">
      <c r="B37" s="136"/>
      <c r="C37" s="122"/>
      <c r="D37" s="122"/>
      <c r="E37" s="122"/>
      <c r="F37" s="122"/>
      <c r="G37" s="122"/>
      <c r="H37" s="137"/>
    </row>
    <row r="38" spans="2:8" x14ac:dyDescent="0.25">
      <c r="B38" s="136"/>
      <c r="C38" s="122"/>
      <c r="D38" s="122"/>
      <c r="E38" s="122"/>
      <c r="F38" s="122"/>
      <c r="G38" s="122"/>
      <c r="H38" s="137"/>
    </row>
    <row r="39" spans="2:8" x14ac:dyDescent="0.25">
      <c r="B39" s="136"/>
      <c r="C39" s="122"/>
      <c r="D39" s="122"/>
      <c r="E39" s="122"/>
      <c r="F39" s="122"/>
      <c r="G39" s="122"/>
      <c r="H39" s="137"/>
    </row>
    <row r="40" spans="2:8" x14ac:dyDescent="0.25">
      <c r="B40" s="136"/>
      <c r="C40" s="122"/>
      <c r="D40" s="122"/>
      <c r="E40" s="122"/>
      <c r="F40" s="122"/>
      <c r="G40" s="122"/>
      <c r="H40" s="137"/>
    </row>
    <row r="41" spans="2:8" x14ac:dyDescent="0.25">
      <c r="B41" s="136"/>
      <c r="C41" s="122"/>
      <c r="D41" s="122"/>
      <c r="E41" s="122"/>
      <c r="F41" s="122"/>
      <c r="G41" s="122"/>
      <c r="H41" s="137"/>
    </row>
    <row r="42" spans="2:8" x14ac:dyDescent="0.25">
      <c r="B42" s="136"/>
      <c r="C42" s="122"/>
      <c r="D42" s="122"/>
      <c r="E42" s="122"/>
      <c r="F42" s="122"/>
      <c r="G42" s="122"/>
      <c r="H42" s="137"/>
    </row>
    <row r="43" spans="2:8" x14ac:dyDescent="0.25">
      <c r="B43" s="136"/>
      <c r="C43" s="122"/>
      <c r="D43" s="122"/>
      <c r="E43" s="122"/>
      <c r="F43" s="122"/>
      <c r="G43" s="122"/>
      <c r="H43" s="137"/>
    </row>
    <row r="44" spans="2:8" x14ac:dyDescent="0.25">
      <c r="B44" s="136"/>
      <c r="C44" s="122"/>
      <c r="D44" s="122"/>
      <c r="E44" s="122"/>
      <c r="F44" s="122"/>
      <c r="G44" s="122"/>
      <c r="H44" s="137"/>
    </row>
    <row r="45" spans="2:8" x14ac:dyDescent="0.25">
      <c r="B45" s="136"/>
      <c r="C45" s="122"/>
      <c r="D45" s="122"/>
      <c r="E45" s="122"/>
      <c r="F45" s="122"/>
      <c r="G45" s="122"/>
      <c r="H45" s="137"/>
    </row>
    <row r="46" spans="2:8" x14ac:dyDescent="0.25">
      <c r="B46" s="136"/>
      <c r="C46" s="122"/>
      <c r="D46" s="122"/>
      <c r="E46" s="122"/>
      <c r="F46" s="122"/>
      <c r="G46" s="122"/>
      <c r="H46" s="137"/>
    </row>
    <row r="47" spans="2:8" x14ac:dyDescent="0.25">
      <c r="B47" s="138"/>
      <c r="C47" s="139"/>
      <c r="D47" s="139"/>
      <c r="E47" s="139"/>
      <c r="F47" s="139"/>
      <c r="G47" s="139"/>
      <c r="H47" s="140"/>
    </row>
  </sheetData>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F8407-B766-4670-A10C-0E00E1A30A76}">
  <sheetPr>
    <tabColor rgb="FF00B050"/>
  </sheetPr>
  <dimension ref="B1:O51"/>
  <sheetViews>
    <sheetView workbookViewId="0"/>
  </sheetViews>
  <sheetFormatPr defaultColWidth="8.85546875" defaultRowHeight="15" x14ac:dyDescent="0.25"/>
  <cols>
    <col min="1" max="1" width="5.85546875" customWidth="1"/>
    <col min="2" max="2" width="57.42578125" customWidth="1"/>
    <col min="3" max="5" width="9.85546875" bestFit="1" customWidth="1"/>
    <col min="14" max="14" width="10.140625" bestFit="1" customWidth="1"/>
  </cols>
  <sheetData>
    <row r="1" spans="2:15" ht="15.75" x14ac:dyDescent="0.25">
      <c r="B1" s="130" t="s">
        <v>458</v>
      </c>
      <c r="N1" s="177"/>
      <c r="O1" s="123"/>
    </row>
    <row r="2" spans="2:15" x14ac:dyDescent="0.25">
      <c r="N2" s="123"/>
    </row>
    <row r="3" spans="2:15" x14ac:dyDescent="0.25">
      <c r="B3" s="131" t="s">
        <v>481</v>
      </c>
    </row>
    <row r="4" spans="2:15" x14ac:dyDescent="0.25">
      <c r="B4" s="131" t="s">
        <v>394</v>
      </c>
      <c r="C4" s="131"/>
      <c r="D4" s="131"/>
      <c r="E4" s="131"/>
    </row>
    <row r="5" spans="2:15" x14ac:dyDescent="0.25">
      <c r="B5" s="131" t="s">
        <v>438</v>
      </c>
      <c r="C5" s="131"/>
      <c r="D5" s="131"/>
      <c r="E5" s="131"/>
    </row>
    <row r="6" spans="2:15" x14ac:dyDescent="0.25">
      <c r="B6" s="131"/>
      <c r="C6" s="131"/>
      <c r="D6" s="131"/>
      <c r="E6" s="131"/>
    </row>
    <row r="7" spans="2:15" x14ac:dyDescent="0.25">
      <c r="B7" s="233" t="s">
        <v>3</v>
      </c>
      <c r="C7" s="233">
        <v>2026</v>
      </c>
      <c r="D7" s="233">
        <v>2025</v>
      </c>
      <c r="E7" s="233">
        <v>2024</v>
      </c>
    </row>
    <row r="8" spans="2:15" x14ac:dyDescent="0.25">
      <c r="B8" s="233" t="s">
        <v>390</v>
      </c>
      <c r="C8" s="234">
        <v>31770</v>
      </c>
      <c r="D8" s="234">
        <v>28061</v>
      </c>
      <c r="E8" s="234">
        <v>24601</v>
      </c>
    </row>
    <row r="9" spans="2:15" x14ac:dyDescent="0.25">
      <c r="B9" s="233" t="s">
        <v>391</v>
      </c>
      <c r="C9" s="234">
        <v>34270</v>
      </c>
      <c r="D9" s="234">
        <v>30061</v>
      </c>
      <c r="E9" s="234">
        <v>26101</v>
      </c>
    </row>
    <row r="11" spans="2:15" x14ac:dyDescent="0.25">
      <c r="B11" s="241" t="s">
        <v>439</v>
      </c>
    </row>
    <row r="12" spans="2:15" x14ac:dyDescent="0.25">
      <c r="C12">
        <v>2026</v>
      </c>
      <c r="D12">
        <v>2025</v>
      </c>
      <c r="E12">
        <v>2024</v>
      </c>
    </row>
    <row r="13" spans="2:15" x14ac:dyDescent="0.25">
      <c r="B13" s="240" t="s">
        <v>436</v>
      </c>
      <c r="C13" s="238">
        <f>'5_b'!C13</f>
        <v>0</v>
      </c>
      <c r="D13" s="238">
        <f>'5_b'!D13</f>
        <v>0</v>
      </c>
      <c r="E13" s="238">
        <f>'5_b'!E13</f>
        <v>0</v>
      </c>
    </row>
    <row r="14" spans="2:15" x14ac:dyDescent="0.25">
      <c r="B14" s="240" t="s">
        <v>437</v>
      </c>
      <c r="C14" s="238">
        <f>'5_b'!C14</f>
        <v>0</v>
      </c>
      <c r="D14" s="238">
        <f>'5_b'!D14</f>
        <v>0</v>
      </c>
      <c r="E14" s="238">
        <f>'5_b'!E14</f>
        <v>0</v>
      </c>
    </row>
    <row r="15" spans="2:15" x14ac:dyDescent="0.25">
      <c r="B15" s="142"/>
    </row>
    <row r="16" spans="2:15" x14ac:dyDescent="0.25">
      <c r="B16" s="150" t="s">
        <v>444</v>
      </c>
    </row>
    <row r="17" spans="2:8" x14ac:dyDescent="0.25">
      <c r="B17" s="150" t="s">
        <v>440</v>
      </c>
    </row>
    <row r="18" spans="2:8" x14ac:dyDescent="0.25">
      <c r="B18" s="150" t="s">
        <v>441</v>
      </c>
    </row>
    <row r="19" spans="2:8" x14ac:dyDescent="0.25">
      <c r="B19" s="239" t="s">
        <v>443</v>
      </c>
    </row>
    <row r="20" spans="2:8" x14ac:dyDescent="0.25">
      <c r="B20" s="241" t="s">
        <v>442</v>
      </c>
    </row>
    <row r="21" spans="2:8" x14ac:dyDescent="0.25">
      <c r="B21" s="133"/>
      <c r="C21" s="134"/>
      <c r="D21" s="134"/>
      <c r="E21" s="134"/>
      <c r="F21" s="134"/>
      <c r="G21" s="134"/>
      <c r="H21" s="135"/>
    </row>
    <row r="22" spans="2:8" x14ac:dyDescent="0.25">
      <c r="B22" s="136"/>
      <c r="C22" s="122"/>
      <c r="D22" s="122"/>
      <c r="E22" s="122"/>
      <c r="F22" s="122"/>
      <c r="G22" s="122"/>
      <c r="H22" s="137"/>
    </row>
    <row r="23" spans="2:8" x14ac:dyDescent="0.25">
      <c r="B23" s="136"/>
      <c r="C23" s="122"/>
      <c r="D23" s="122"/>
      <c r="E23" s="122"/>
      <c r="F23" s="122"/>
      <c r="G23" s="122"/>
      <c r="H23" s="137"/>
    </row>
    <row r="24" spans="2:8" x14ac:dyDescent="0.25">
      <c r="B24" s="136"/>
      <c r="C24" s="122"/>
      <c r="D24" s="122"/>
      <c r="E24" s="122"/>
      <c r="F24" s="122"/>
      <c r="G24" s="122"/>
      <c r="H24" s="137"/>
    </row>
    <row r="25" spans="2:8" x14ac:dyDescent="0.25">
      <c r="B25" s="136"/>
      <c r="C25" s="122"/>
      <c r="D25" s="122"/>
      <c r="E25" s="122"/>
      <c r="F25" s="122"/>
      <c r="G25" s="122"/>
      <c r="H25" s="137"/>
    </row>
    <row r="26" spans="2:8" x14ac:dyDescent="0.25">
      <c r="B26" s="136"/>
      <c r="C26" s="122"/>
      <c r="D26" s="122"/>
      <c r="E26" s="122"/>
      <c r="F26" s="122"/>
      <c r="G26" s="122"/>
      <c r="H26" s="137"/>
    </row>
    <row r="27" spans="2:8" x14ac:dyDescent="0.25">
      <c r="B27" s="136"/>
      <c r="C27" s="122"/>
      <c r="D27" s="122"/>
      <c r="E27" s="122"/>
      <c r="F27" s="122"/>
      <c r="G27" s="122"/>
      <c r="H27" s="137"/>
    </row>
    <row r="28" spans="2:8" x14ac:dyDescent="0.25">
      <c r="B28" s="136"/>
      <c r="C28" s="122"/>
      <c r="D28" s="122"/>
      <c r="E28" s="122"/>
      <c r="F28" s="122"/>
      <c r="G28" s="122"/>
      <c r="H28" s="137"/>
    </row>
    <row r="29" spans="2:8" x14ac:dyDescent="0.25">
      <c r="B29" s="136"/>
      <c r="C29" s="122"/>
      <c r="D29" s="122"/>
      <c r="E29" s="122"/>
      <c r="F29" s="122"/>
      <c r="G29" s="122"/>
      <c r="H29" s="137"/>
    </row>
    <row r="30" spans="2:8" x14ac:dyDescent="0.25">
      <c r="B30" s="136"/>
      <c r="C30" s="122"/>
      <c r="D30" s="122"/>
      <c r="E30" s="122"/>
      <c r="F30" s="122"/>
      <c r="G30" s="122"/>
      <c r="H30" s="137"/>
    </row>
    <row r="31" spans="2:8" x14ac:dyDescent="0.25">
      <c r="B31" s="136"/>
      <c r="C31" s="122"/>
      <c r="D31" s="122"/>
      <c r="E31" s="122"/>
      <c r="F31" s="122"/>
      <c r="G31" s="122"/>
      <c r="H31" s="137"/>
    </row>
    <row r="32" spans="2:8" x14ac:dyDescent="0.25">
      <c r="B32" s="136"/>
      <c r="C32" s="122"/>
      <c r="D32" s="122"/>
      <c r="E32" s="122"/>
      <c r="F32" s="122"/>
      <c r="G32" s="122"/>
      <c r="H32" s="137"/>
    </row>
    <row r="33" spans="2:8" x14ac:dyDescent="0.25">
      <c r="B33" s="136"/>
      <c r="C33" s="122"/>
      <c r="D33" s="122"/>
      <c r="E33" s="122"/>
      <c r="F33" s="122"/>
      <c r="G33" s="122"/>
      <c r="H33" s="137"/>
    </row>
    <row r="34" spans="2:8" x14ac:dyDescent="0.25">
      <c r="B34" s="136"/>
      <c r="C34" s="122"/>
      <c r="D34" s="122"/>
      <c r="E34" s="122"/>
      <c r="F34" s="122"/>
      <c r="G34" s="122"/>
      <c r="H34" s="137"/>
    </row>
    <row r="35" spans="2:8" x14ac:dyDescent="0.25">
      <c r="B35" s="136"/>
      <c r="C35" s="122"/>
      <c r="D35" s="122"/>
      <c r="E35" s="122"/>
      <c r="F35" s="122"/>
      <c r="G35" s="122"/>
      <c r="H35" s="137"/>
    </row>
    <row r="36" spans="2:8" x14ac:dyDescent="0.25">
      <c r="B36" s="136"/>
      <c r="C36" s="122"/>
      <c r="D36" s="122"/>
      <c r="E36" s="122"/>
      <c r="F36" s="122"/>
      <c r="G36" s="122"/>
      <c r="H36" s="137"/>
    </row>
    <row r="37" spans="2:8" x14ac:dyDescent="0.25">
      <c r="B37" s="136"/>
      <c r="C37" s="122"/>
      <c r="D37" s="122"/>
      <c r="E37" s="122"/>
      <c r="F37" s="122"/>
      <c r="G37" s="122"/>
      <c r="H37" s="137"/>
    </row>
    <row r="38" spans="2:8" x14ac:dyDescent="0.25">
      <c r="B38" s="136"/>
      <c r="C38" s="122"/>
      <c r="D38" s="122"/>
      <c r="E38" s="122"/>
      <c r="F38" s="122"/>
      <c r="G38" s="122"/>
      <c r="H38" s="137"/>
    </row>
    <row r="39" spans="2:8" x14ac:dyDescent="0.25">
      <c r="B39" s="136"/>
      <c r="C39" s="122"/>
      <c r="D39" s="122"/>
      <c r="E39" s="122"/>
      <c r="F39" s="122"/>
      <c r="G39" s="122"/>
      <c r="H39" s="137"/>
    </row>
    <row r="40" spans="2:8" x14ac:dyDescent="0.25">
      <c r="B40" s="136"/>
      <c r="C40" s="122"/>
      <c r="D40" s="122"/>
      <c r="E40" s="122"/>
      <c r="F40" s="122"/>
      <c r="G40" s="122"/>
      <c r="H40" s="137"/>
    </row>
    <row r="41" spans="2:8" x14ac:dyDescent="0.25">
      <c r="B41" s="136"/>
      <c r="C41" s="122"/>
      <c r="D41" s="122"/>
      <c r="E41" s="122"/>
      <c r="F41" s="122"/>
      <c r="G41" s="122"/>
      <c r="H41" s="137"/>
    </row>
    <row r="42" spans="2:8" x14ac:dyDescent="0.25">
      <c r="B42" s="136"/>
      <c r="C42" s="122"/>
      <c r="D42" s="122"/>
      <c r="E42" s="122"/>
      <c r="F42" s="122"/>
      <c r="G42" s="122"/>
      <c r="H42" s="137"/>
    </row>
    <row r="43" spans="2:8" x14ac:dyDescent="0.25">
      <c r="B43" s="136"/>
      <c r="C43" s="122"/>
      <c r="D43" s="122"/>
      <c r="E43" s="122"/>
      <c r="F43" s="122"/>
      <c r="G43" s="122"/>
      <c r="H43" s="137"/>
    </row>
    <row r="44" spans="2:8" x14ac:dyDescent="0.25">
      <c r="B44" s="136"/>
      <c r="C44" s="122"/>
      <c r="D44" s="122"/>
      <c r="E44" s="122"/>
      <c r="F44" s="122"/>
      <c r="G44" s="122"/>
      <c r="H44" s="137"/>
    </row>
    <row r="45" spans="2:8" x14ac:dyDescent="0.25">
      <c r="B45" s="136"/>
      <c r="C45" s="122"/>
      <c r="D45" s="122"/>
      <c r="E45" s="122"/>
      <c r="F45" s="122"/>
      <c r="G45" s="122"/>
      <c r="H45" s="137"/>
    </row>
    <row r="46" spans="2:8" x14ac:dyDescent="0.25">
      <c r="B46" s="136"/>
      <c r="C46" s="122"/>
      <c r="D46" s="122"/>
      <c r="E46" s="122"/>
      <c r="F46" s="122"/>
      <c r="G46" s="122"/>
      <c r="H46" s="137"/>
    </row>
    <row r="47" spans="2:8" x14ac:dyDescent="0.25">
      <c r="B47" s="136"/>
      <c r="C47" s="122"/>
      <c r="D47" s="122"/>
      <c r="E47" s="122"/>
      <c r="F47" s="122"/>
      <c r="G47" s="122"/>
      <c r="H47" s="137"/>
    </row>
    <row r="48" spans="2:8" x14ac:dyDescent="0.25">
      <c r="B48" s="136"/>
      <c r="C48" s="122"/>
      <c r="D48" s="122"/>
      <c r="E48" s="122"/>
      <c r="F48" s="122"/>
      <c r="G48" s="122"/>
      <c r="H48" s="137"/>
    </row>
    <row r="49" spans="2:8" x14ac:dyDescent="0.25">
      <c r="B49" s="136"/>
      <c r="C49" s="122"/>
      <c r="D49" s="122"/>
      <c r="E49" s="122"/>
      <c r="F49" s="122"/>
      <c r="G49" s="122"/>
      <c r="H49" s="137"/>
    </row>
    <row r="50" spans="2:8" x14ac:dyDescent="0.25">
      <c r="B50" s="136"/>
      <c r="C50" s="122"/>
      <c r="D50" s="122"/>
      <c r="E50" s="122"/>
      <c r="F50" s="122"/>
      <c r="G50" s="122"/>
      <c r="H50" s="137"/>
    </row>
    <row r="51" spans="2:8" x14ac:dyDescent="0.25">
      <c r="B51" s="138"/>
      <c r="C51" s="139"/>
      <c r="D51" s="139"/>
      <c r="E51" s="139"/>
      <c r="F51" s="139"/>
      <c r="G51" s="139"/>
      <c r="H51" s="140"/>
    </row>
  </sheetData>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EE8D1-BA10-42DB-9B22-D47A113E7D07}">
  <sheetPr>
    <tabColor rgb="FF00B050"/>
  </sheetPr>
  <dimension ref="B1:T258"/>
  <sheetViews>
    <sheetView zoomScaleNormal="100" workbookViewId="0">
      <selection activeCell="A21" sqref="A21"/>
    </sheetView>
  </sheetViews>
  <sheetFormatPr defaultRowHeight="15" x14ac:dyDescent="0.25"/>
  <cols>
    <col min="1" max="1" width="3" customWidth="1"/>
    <col min="2" max="2" width="7.42578125" customWidth="1"/>
    <col min="3" max="3" width="14" bestFit="1" customWidth="1"/>
    <col min="4" max="4" width="15.42578125" customWidth="1"/>
    <col min="5" max="5" width="13" customWidth="1"/>
    <col min="6" max="6" width="13.5703125" customWidth="1"/>
    <col min="7" max="7" width="7.140625" customWidth="1"/>
    <col min="8" max="8" width="5.28515625" customWidth="1"/>
    <col min="9" max="9" width="8.42578125" customWidth="1"/>
    <col min="10" max="10" width="12" customWidth="1"/>
    <col min="11" max="12" width="4.42578125" customWidth="1"/>
    <col min="13" max="13" width="15.5703125" customWidth="1"/>
    <col min="14" max="14" width="21.42578125" customWidth="1"/>
    <col min="15" max="15" width="22.140625" customWidth="1"/>
    <col min="16" max="16" width="20.42578125" bestFit="1" customWidth="1"/>
    <col min="17" max="17" width="21.85546875" bestFit="1" customWidth="1"/>
    <col min="18" max="18" width="21.85546875" customWidth="1"/>
    <col min="21" max="21" width="30.5703125" bestFit="1" customWidth="1"/>
    <col min="22" max="22" width="11.5703125" bestFit="1" customWidth="1"/>
  </cols>
  <sheetData>
    <row r="1" spans="2:17" ht="15.75" x14ac:dyDescent="0.25">
      <c r="B1" s="130" t="s">
        <v>454</v>
      </c>
    </row>
    <row r="3" spans="2:17" x14ac:dyDescent="0.25">
      <c r="B3" s="132" t="s">
        <v>451</v>
      </c>
    </row>
    <row r="4" spans="2:17" x14ac:dyDescent="0.25">
      <c r="M4" s="132" t="s">
        <v>482</v>
      </c>
    </row>
    <row r="5" spans="2:17" x14ac:dyDescent="0.25">
      <c r="B5" s="166" t="s">
        <v>416</v>
      </c>
      <c r="I5" s="166"/>
      <c r="M5" s="166" t="s">
        <v>417</v>
      </c>
    </row>
    <row r="6" spans="2:17" x14ac:dyDescent="0.25">
      <c r="I6" s="166"/>
      <c r="J6" s="166"/>
      <c r="M6" s="245"/>
      <c r="N6" s="245"/>
      <c r="O6" s="245"/>
      <c r="P6" s="245"/>
    </row>
    <row r="7" spans="2:17" x14ac:dyDescent="0.25">
      <c r="C7" t="s">
        <v>446</v>
      </c>
      <c r="D7" t="s">
        <v>420</v>
      </c>
      <c r="E7" t="s">
        <v>421</v>
      </c>
      <c r="F7" t="s">
        <v>422</v>
      </c>
      <c r="G7" t="s">
        <v>418</v>
      </c>
      <c r="I7" s="166" t="s">
        <v>447</v>
      </c>
      <c r="J7" s="166" t="s">
        <v>419</v>
      </c>
      <c r="M7" s="7" t="s">
        <v>452</v>
      </c>
      <c r="N7" s="7" t="s">
        <v>423</v>
      </c>
      <c r="O7" s="7" t="s">
        <v>418</v>
      </c>
      <c r="P7" s="7" t="s">
        <v>448</v>
      </c>
      <c r="Q7" s="4"/>
    </row>
    <row r="8" spans="2:17" x14ac:dyDescent="0.25">
      <c r="C8" s="11">
        <f>251</f>
        <v>251</v>
      </c>
      <c r="D8" s="168">
        <v>148.30000000000001</v>
      </c>
      <c r="E8" s="168">
        <v>151.94</v>
      </c>
      <c r="F8" s="168">
        <v>148.61000000000001</v>
      </c>
      <c r="G8" s="175">
        <f t="shared" ref="G8:G71" si="0">D8/D9-1</f>
        <v>-1.3468013468013185E-3</v>
      </c>
      <c r="I8" s="11">
        <v>1</v>
      </c>
      <c r="J8" s="175">
        <v>-5.8679556996879434E-2</v>
      </c>
      <c r="M8" s="7">
        <v>0.01</v>
      </c>
      <c r="N8" s="169"/>
      <c r="O8" s="170"/>
      <c r="P8" s="171"/>
      <c r="Q8" s="172"/>
    </row>
    <row r="9" spans="2:17" x14ac:dyDescent="0.25">
      <c r="C9" s="11">
        <f>C8-1</f>
        <v>250</v>
      </c>
      <c r="D9" s="168">
        <v>148.5</v>
      </c>
      <c r="E9" s="168">
        <v>150.94</v>
      </c>
      <c r="F9" s="168">
        <v>147.61000000000001</v>
      </c>
      <c r="G9" s="175">
        <f t="shared" si="0"/>
        <v>-1.3878743608473409E-2</v>
      </c>
      <c r="I9" s="11">
        <f>I8+1</f>
        <v>2</v>
      </c>
      <c r="J9" s="175">
        <v>-5.6419190565532129E-2</v>
      </c>
      <c r="M9" s="7">
        <v>0.05</v>
      </c>
      <c r="N9" s="169"/>
      <c r="O9" s="170"/>
      <c r="P9" s="171"/>
      <c r="Q9" s="172"/>
    </row>
    <row r="10" spans="2:17" x14ac:dyDescent="0.25">
      <c r="C10" s="11">
        <f t="shared" ref="C10:C73" si="1">C9-1</f>
        <v>249</v>
      </c>
      <c r="D10" s="168">
        <v>150.59</v>
      </c>
      <c r="E10" s="168">
        <v>154.54</v>
      </c>
      <c r="F10" s="168">
        <v>150.22999999999999</v>
      </c>
      <c r="G10" s="175">
        <f t="shared" si="0"/>
        <v>-1.4914633348596884E-2</v>
      </c>
      <c r="I10" s="11">
        <f t="shared" ref="I10:I73" si="2">I9+1</f>
        <v>3</v>
      </c>
      <c r="J10" s="175">
        <v>-5.5716178773641767E-2</v>
      </c>
      <c r="M10" s="7">
        <v>0.1</v>
      </c>
      <c r="N10" s="169"/>
      <c r="O10" s="170"/>
      <c r="P10" s="171"/>
      <c r="Q10" s="172"/>
    </row>
    <row r="11" spans="2:17" x14ac:dyDescent="0.25">
      <c r="C11" s="11">
        <f t="shared" si="1"/>
        <v>248</v>
      </c>
      <c r="D11" s="168">
        <v>152.87</v>
      </c>
      <c r="E11" s="168">
        <v>153.47</v>
      </c>
      <c r="F11" s="168">
        <v>151.83000000000001</v>
      </c>
      <c r="G11" s="175">
        <f t="shared" si="0"/>
        <v>8.3773087071241648E-3</v>
      </c>
      <c r="I11" s="11">
        <f t="shared" si="2"/>
        <v>4</v>
      </c>
      <c r="J11" s="175">
        <v>-5.1841304769917773E-2</v>
      </c>
      <c r="M11" s="7">
        <v>0.9</v>
      </c>
      <c r="N11" s="169"/>
      <c r="O11" s="170"/>
      <c r="P11" s="171"/>
      <c r="Q11" s="172"/>
    </row>
    <row r="12" spans="2:17" x14ac:dyDescent="0.25">
      <c r="C12" s="11">
        <f t="shared" si="1"/>
        <v>247</v>
      </c>
      <c r="D12" s="168">
        <v>151.6</v>
      </c>
      <c r="E12" s="168">
        <v>154.03</v>
      </c>
      <c r="F12" s="168">
        <v>151.13</v>
      </c>
      <c r="G12" s="175">
        <f t="shared" si="0"/>
        <v>-1.4496522134824219E-2</v>
      </c>
      <c r="I12" s="11">
        <f t="shared" si="2"/>
        <v>5</v>
      </c>
      <c r="J12" s="175">
        <v>-4.911906033101987E-2</v>
      </c>
      <c r="M12" s="7">
        <v>0.95</v>
      </c>
      <c r="N12" s="169"/>
      <c r="O12" s="170"/>
      <c r="P12" s="171"/>
      <c r="Q12" s="172"/>
    </row>
    <row r="13" spans="2:17" x14ac:dyDescent="0.25">
      <c r="C13" s="11">
        <f t="shared" si="1"/>
        <v>246</v>
      </c>
      <c r="D13" s="168">
        <v>153.83000000000001</v>
      </c>
      <c r="E13" s="168">
        <v>156.30000000000001</v>
      </c>
      <c r="F13" s="168">
        <v>153.46</v>
      </c>
      <c r="G13" s="175">
        <f t="shared" si="0"/>
        <v>1.8539363040455559E-2</v>
      </c>
      <c r="I13" s="11">
        <f t="shared" si="2"/>
        <v>6</v>
      </c>
      <c r="J13" s="175">
        <v>-4.6854269953215621E-2</v>
      </c>
      <c r="M13" s="7">
        <v>0.99</v>
      </c>
      <c r="N13" s="169"/>
      <c r="O13" s="170"/>
      <c r="P13" s="171"/>
      <c r="Q13" s="172"/>
    </row>
    <row r="14" spans="2:17" x14ac:dyDescent="0.25">
      <c r="C14" s="11">
        <f t="shared" si="1"/>
        <v>245</v>
      </c>
      <c r="D14" s="168">
        <v>151.03</v>
      </c>
      <c r="E14" s="168">
        <v>151.11000000000001</v>
      </c>
      <c r="F14" s="168">
        <v>147.33000000000001</v>
      </c>
      <c r="G14" s="175">
        <f t="shared" si="0"/>
        <v>3.5090124049071303E-2</v>
      </c>
      <c r="I14" s="11">
        <f t="shared" si="2"/>
        <v>7</v>
      </c>
      <c r="J14" s="175">
        <v>-4.2405019651106657E-2</v>
      </c>
    </row>
    <row r="15" spans="2:17" x14ac:dyDescent="0.25">
      <c r="C15" s="11">
        <f t="shared" si="1"/>
        <v>244</v>
      </c>
      <c r="D15" s="168">
        <v>145.91</v>
      </c>
      <c r="E15" s="168">
        <v>146.71</v>
      </c>
      <c r="F15" s="168">
        <v>143.9</v>
      </c>
      <c r="G15" s="175">
        <f t="shared" si="0"/>
        <v>4.1291032964008156E-3</v>
      </c>
      <c r="I15" s="11">
        <f t="shared" si="2"/>
        <v>8</v>
      </c>
      <c r="J15" s="175">
        <v>-3.9651480469615308E-2</v>
      </c>
      <c r="M15" s="150" t="s">
        <v>483</v>
      </c>
    </row>
    <row r="16" spans="2:17" x14ac:dyDescent="0.25">
      <c r="C16" s="11">
        <f t="shared" si="1"/>
        <v>243</v>
      </c>
      <c r="D16" s="168">
        <v>145.31</v>
      </c>
      <c r="E16" s="168">
        <v>147.22999999999999</v>
      </c>
      <c r="F16" s="168">
        <v>145.01</v>
      </c>
      <c r="G16" s="175">
        <f t="shared" si="0"/>
        <v>-1.4245980598331154E-2</v>
      </c>
      <c r="I16" s="11">
        <f t="shared" si="2"/>
        <v>9</v>
      </c>
      <c r="J16" s="175">
        <v>-3.8628715647784584E-2</v>
      </c>
      <c r="M16" s="166" t="s">
        <v>449</v>
      </c>
    </row>
    <row r="17" spans="3:20" x14ac:dyDescent="0.25">
      <c r="C17" s="11">
        <f t="shared" si="1"/>
        <v>242</v>
      </c>
      <c r="D17" s="168">
        <v>147.41</v>
      </c>
      <c r="E17" s="168">
        <v>149.08000000000001</v>
      </c>
      <c r="F17" s="168">
        <v>146.83000000000001</v>
      </c>
      <c r="G17" s="175">
        <f t="shared" si="0"/>
        <v>-3.4478096268252267E-3</v>
      </c>
      <c r="I17" s="11">
        <f t="shared" si="2"/>
        <v>10</v>
      </c>
      <c r="J17" s="175">
        <v>-3.8555651081277786E-2</v>
      </c>
    </row>
    <row r="18" spans="3:20" x14ac:dyDescent="0.25">
      <c r="C18" s="11">
        <f t="shared" si="1"/>
        <v>241</v>
      </c>
      <c r="D18" s="168">
        <v>147.91999999999999</v>
      </c>
      <c r="E18" s="168">
        <v>149.16999999999999</v>
      </c>
      <c r="F18" s="168">
        <v>147.44999999999999</v>
      </c>
      <c r="G18" s="175">
        <f t="shared" si="0"/>
        <v>8.2475632199576765E-3</v>
      </c>
      <c r="I18" s="11">
        <f t="shared" si="2"/>
        <v>11</v>
      </c>
      <c r="J18" s="175">
        <v>-3.8284839203675314E-2</v>
      </c>
      <c r="N18" t="s">
        <v>448</v>
      </c>
      <c r="O18" s="167"/>
      <c r="P18" s="1"/>
      <c r="Q18" s="1"/>
      <c r="R18" s="1"/>
      <c r="S18" s="1"/>
      <c r="T18" s="1"/>
    </row>
    <row r="19" spans="3:20" ht="15" customHeight="1" x14ac:dyDescent="0.25">
      <c r="C19" s="11">
        <f t="shared" si="1"/>
        <v>240</v>
      </c>
      <c r="D19" s="168">
        <v>146.71</v>
      </c>
      <c r="E19" s="168">
        <v>147.19</v>
      </c>
      <c r="F19" s="168">
        <v>145.72</v>
      </c>
      <c r="G19" s="175">
        <f t="shared" si="0"/>
        <v>-1.8005354752342662E-2</v>
      </c>
      <c r="I19" s="11">
        <f t="shared" si="2"/>
        <v>12</v>
      </c>
      <c r="J19" s="175">
        <v>-3.7699229547726865E-2</v>
      </c>
      <c r="N19" t="s">
        <v>453</v>
      </c>
      <c r="O19" s="173"/>
      <c r="P19" s="1"/>
      <c r="Q19" s="1"/>
      <c r="R19" s="1"/>
    </row>
    <row r="20" spans="3:20" x14ac:dyDescent="0.25">
      <c r="C20" s="11">
        <f t="shared" si="1"/>
        <v>239</v>
      </c>
      <c r="D20" s="168">
        <v>149.4</v>
      </c>
      <c r="E20" s="168">
        <v>150.34</v>
      </c>
      <c r="F20" s="168">
        <v>147.24</v>
      </c>
      <c r="G20" s="175">
        <f t="shared" si="0"/>
        <v>3.2905782015983931E-3</v>
      </c>
      <c r="I20" s="11">
        <f t="shared" si="2"/>
        <v>13</v>
      </c>
      <c r="J20" s="175">
        <v>-3.7404756407296347E-2</v>
      </c>
      <c r="O20" s="1"/>
      <c r="P20" s="1"/>
      <c r="Q20" s="1"/>
      <c r="R20" s="1"/>
      <c r="S20" s="1"/>
      <c r="T20" s="1"/>
    </row>
    <row r="21" spans="3:20" x14ac:dyDescent="0.25">
      <c r="C21" s="11">
        <f t="shared" si="1"/>
        <v>238</v>
      </c>
      <c r="D21" s="168">
        <v>148.91</v>
      </c>
      <c r="E21" s="168">
        <v>149.94999999999999</v>
      </c>
      <c r="F21" s="168">
        <v>147.16</v>
      </c>
      <c r="G21" s="175">
        <f t="shared" si="0"/>
        <v>2.8960129310344751E-3</v>
      </c>
      <c r="I21" s="11">
        <f t="shared" si="2"/>
        <v>14</v>
      </c>
      <c r="J21" s="175">
        <v>-3.7328094302553905E-2</v>
      </c>
      <c r="N21" t="s">
        <v>424</v>
      </c>
      <c r="O21" s="173"/>
      <c r="P21" s="1"/>
      <c r="Q21" s="1"/>
      <c r="R21" s="1"/>
      <c r="S21" s="1"/>
      <c r="T21" s="1"/>
    </row>
    <row r="22" spans="3:20" x14ac:dyDescent="0.25">
      <c r="C22" s="11">
        <f t="shared" si="1"/>
        <v>237</v>
      </c>
      <c r="D22" s="168">
        <v>148.47999999999999</v>
      </c>
      <c r="E22" s="168">
        <v>151.30000000000001</v>
      </c>
      <c r="F22" s="168">
        <v>148.41</v>
      </c>
      <c r="G22" s="175">
        <f t="shared" si="0"/>
        <v>-2.6679777122255111E-2</v>
      </c>
      <c r="I22" s="11">
        <f t="shared" si="2"/>
        <v>15</v>
      </c>
      <c r="J22" s="175">
        <v>-3.7305011616329264E-2</v>
      </c>
      <c r="O22" s="1"/>
      <c r="P22" s="1"/>
      <c r="Q22" s="1"/>
      <c r="R22" s="1"/>
      <c r="S22" s="1"/>
      <c r="T22" s="1"/>
    </row>
    <row r="23" spans="3:20" x14ac:dyDescent="0.25">
      <c r="C23" s="11">
        <f t="shared" si="1"/>
        <v>236</v>
      </c>
      <c r="D23" s="168">
        <v>152.55000000000001</v>
      </c>
      <c r="E23" s="168">
        <v>153</v>
      </c>
      <c r="F23" s="168">
        <v>150.85</v>
      </c>
      <c r="G23" s="175">
        <f t="shared" si="0"/>
        <v>-7.5466788107474425E-3</v>
      </c>
      <c r="I23" s="11">
        <f t="shared" si="2"/>
        <v>16</v>
      </c>
      <c r="J23" s="175">
        <v>-3.6718696279997243E-2</v>
      </c>
      <c r="N23" t="s">
        <v>426</v>
      </c>
      <c r="O23" s="174"/>
      <c r="P23" s="1"/>
      <c r="Q23" s="1"/>
      <c r="R23" s="1"/>
      <c r="S23" s="1"/>
      <c r="T23" s="1"/>
    </row>
    <row r="24" spans="3:20" x14ac:dyDescent="0.25">
      <c r="C24" s="11">
        <f t="shared" si="1"/>
        <v>235</v>
      </c>
      <c r="D24" s="168">
        <v>153.71</v>
      </c>
      <c r="E24" s="168">
        <v>156.33000000000001</v>
      </c>
      <c r="F24" s="168">
        <v>153.35</v>
      </c>
      <c r="G24" s="175">
        <f t="shared" si="0"/>
        <v>-1.0429408356402492E-2</v>
      </c>
      <c r="I24" s="11">
        <f t="shared" si="2"/>
        <v>17</v>
      </c>
      <c r="J24" s="175">
        <v>-3.6604742116841726E-2</v>
      </c>
    </row>
    <row r="25" spans="3:20" x14ac:dyDescent="0.25">
      <c r="C25" s="11">
        <f t="shared" si="1"/>
        <v>234</v>
      </c>
      <c r="D25" s="168">
        <v>155.33000000000001</v>
      </c>
      <c r="E25" s="168">
        <v>155.5</v>
      </c>
      <c r="F25" s="168">
        <v>152.88</v>
      </c>
      <c r="G25" s="175">
        <f t="shared" si="0"/>
        <v>1.3903394255874835E-2</v>
      </c>
      <c r="I25" s="11">
        <f t="shared" si="2"/>
        <v>18</v>
      </c>
      <c r="J25" s="175">
        <v>-3.5955663692890161E-2</v>
      </c>
      <c r="N25" s="166"/>
    </row>
    <row r="26" spans="3:20" x14ac:dyDescent="0.25">
      <c r="C26" s="11">
        <f t="shared" si="1"/>
        <v>233</v>
      </c>
      <c r="D26" s="168">
        <v>153.19999999999999</v>
      </c>
      <c r="E26" s="168">
        <v>153.77000000000001</v>
      </c>
      <c r="F26" s="168">
        <v>150.86000000000001</v>
      </c>
      <c r="G26" s="175">
        <f t="shared" si="0"/>
        <v>-4.22489437764062E-3</v>
      </c>
      <c r="I26" s="11">
        <f t="shared" si="2"/>
        <v>19</v>
      </c>
      <c r="J26" s="175">
        <v>-3.3189964157706031E-2</v>
      </c>
    </row>
    <row r="27" spans="3:20" x14ac:dyDescent="0.25">
      <c r="C27" s="11">
        <f t="shared" si="1"/>
        <v>232</v>
      </c>
      <c r="D27" s="168">
        <v>153.85</v>
      </c>
      <c r="E27" s="168">
        <v>154.26</v>
      </c>
      <c r="F27" s="168">
        <v>150.91999999999999</v>
      </c>
      <c r="G27" s="175">
        <f t="shared" si="0"/>
        <v>1.8806701542944282E-2</v>
      </c>
      <c r="I27" s="11">
        <f t="shared" si="2"/>
        <v>20</v>
      </c>
      <c r="J27" s="175">
        <v>-3.3189216683621514E-2</v>
      </c>
    </row>
    <row r="28" spans="3:20" x14ac:dyDescent="0.25">
      <c r="C28" s="11">
        <f t="shared" si="1"/>
        <v>231</v>
      </c>
      <c r="D28" s="168">
        <v>151.01</v>
      </c>
      <c r="E28" s="168">
        <v>151.34</v>
      </c>
      <c r="F28" s="168">
        <v>149.22</v>
      </c>
      <c r="G28" s="175">
        <f t="shared" si="0"/>
        <v>9.279512162787551E-4</v>
      </c>
      <c r="I28" s="11">
        <f t="shared" si="2"/>
        <v>21</v>
      </c>
      <c r="J28" s="175">
        <v>-3.224001678439059E-2</v>
      </c>
      <c r="M28" s="166" t="s">
        <v>450</v>
      </c>
    </row>
    <row r="29" spans="3:20" x14ac:dyDescent="0.25">
      <c r="C29" s="11">
        <f t="shared" si="1"/>
        <v>230</v>
      </c>
      <c r="D29" s="168">
        <v>150.87</v>
      </c>
      <c r="E29" s="168">
        <v>154.33000000000001</v>
      </c>
      <c r="F29" s="168">
        <v>150.41999999999999</v>
      </c>
      <c r="G29" s="175">
        <f t="shared" si="0"/>
        <v>-6.911532385465935E-3</v>
      </c>
      <c r="I29" s="11">
        <f t="shared" si="2"/>
        <v>22</v>
      </c>
      <c r="J29" s="175">
        <v>-3.0685226486195427E-2</v>
      </c>
    </row>
    <row r="30" spans="3:20" x14ac:dyDescent="0.25">
      <c r="C30" s="11">
        <f t="shared" si="1"/>
        <v>229</v>
      </c>
      <c r="D30" s="168">
        <v>151.91999999999999</v>
      </c>
      <c r="E30" s="168">
        <v>154.58000000000001</v>
      </c>
      <c r="F30" s="168">
        <v>151.16999999999999</v>
      </c>
      <c r="G30" s="175">
        <f t="shared" si="0"/>
        <v>-1.7652764306498647E-2</v>
      </c>
      <c r="I30" s="11">
        <f t="shared" si="2"/>
        <v>23</v>
      </c>
      <c r="J30" s="175">
        <v>-3.0465349849347012E-2</v>
      </c>
      <c r="N30" t="s">
        <v>448</v>
      </c>
      <c r="O30" s="167"/>
      <c r="P30" s="1"/>
      <c r="Q30" s="1"/>
      <c r="R30" s="1"/>
      <c r="S30" s="1"/>
      <c r="T30" s="1"/>
    </row>
    <row r="31" spans="3:20" x14ac:dyDescent="0.25">
      <c r="C31" s="11">
        <f t="shared" si="1"/>
        <v>228</v>
      </c>
      <c r="D31" s="168">
        <v>154.65</v>
      </c>
      <c r="E31" s="168">
        <v>155.22999999999999</v>
      </c>
      <c r="F31" s="168">
        <v>150.63999999999999</v>
      </c>
      <c r="G31" s="175">
        <f t="shared" si="0"/>
        <v>1.9244710999802406E-2</v>
      </c>
      <c r="I31" s="11">
        <f t="shared" si="2"/>
        <v>24</v>
      </c>
      <c r="J31" s="175">
        <v>-3.0039303761931535E-2</v>
      </c>
      <c r="N31" t="s">
        <v>453</v>
      </c>
      <c r="O31" s="173"/>
      <c r="P31" s="1"/>
      <c r="Q31" s="1"/>
      <c r="R31" s="1"/>
      <c r="S31" s="1"/>
      <c r="T31" s="1"/>
    </row>
    <row r="32" spans="3:20" x14ac:dyDescent="0.25">
      <c r="C32" s="11">
        <f t="shared" si="1"/>
        <v>227</v>
      </c>
      <c r="D32" s="168">
        <v>151.72999999999999</v>
      </c>
      <c r="E32" s="168">
        <v>153.1</v>
      </c>
      <c r="F32" s="168">
        <v>150.78</v>
      </c>
      <c r="G32" s="175">
        <f t="shared" si="0"/>
        <v>-1.7928802588996873E-2</v>
      </c>
      <c r="I32" s="11">
        <f t="shared" si="2"/>
        <v>25</v>
      </c>
      <c r="J32" s="175">
        <v>-2.9988262910798147E-2</v>
      </c>
      <c r="O32" s="1"/>
      <c r="P32" s="1"/>
      <c r="Q32" s="1"/>
      <c r="R32" s="1"/>
      <c r="S32" s="1"/>
      <c r="T32" s="1"/>
    </row>
    <row r="33" spans="3:20" x14ac:dyDescent="0.25">
      <c r="C33" s="11">
        <f t="shared" si="1"/>
        <v>226</v>
      </c>
      <c r="D33" s="168">
        <v>154.5</v>
      </c>
      <c r="E33" s="168">
        <v>157.38</v>
      </c>
      <c r="F33" s="168">
        <v>147.83000000000001</v>
      </c>
      <c r="G33" s="175">
        <f t="shared" si="0"/>
        <v>2.4399946956637164E-2</v>
      </c>
      <c r="I33" s="11">
        <f t="shared" si="2"/>
        <v>26</v>
      </c>
      <c r="J33" s="175">
        <v>-2.9789637159395754E-2</v>
      </c>
      <c r="N33" t="s">
        <v>424</v>
      </c>
      <c r="O33" s="173"/>
      <c r="P33" s="1"/>
      <c r="Q33" s="1"/>
      <c r="R33" s="1"/>
      <c r="S33" s="1" t="s">
        <v>425</v>
      </c>
      <c r="T33" s="173"/>
    </row>
    <row r="34" spans="3:20" x14ac:dyDescent="0.25">
      <c r="C34" s="11">
        <f t="shared" si="1"/>
        <v>225</v>
      </c>
      <c r="D34" s="168">
        <v>150.82</v>
      </c>
      <c r="E34" s="168">
        <v>151.18</v>
      </c>
      <c r="F34" s="168">
        <v>148.16999999999999</v>
      </c>
      <c r="G34" s="175">
        <f t="shared" si="0"/>
        <v>3.7062504297600052E-2</v>
      </c>
      <c r="I34" s="11">
        <f t="shared" si="2"/>
        <v>27</v>
      </c>
      <c r="J34" s="175">
        <v>-2.7821175339502457E-2</v>
      </c>
      <c r="O34" s="1"/>
      <c r="P34" s="1"/>
      <c r="Q34" s="1"/>
      <c r="R34" s="1"/>
      <c r="S34" s="1"/>
      <c r="T34" s="1"/>
    </row>
    <row r="35" spans="3:20" x14ac:dyDescent="0.25">
      <c r="C35" s="11">
        <f t="shared" si="1"/>
        <v>224</v>
      </c>
      <c r="D35" s="168">
        <v>145.43</v>
      </c>
      <c r="E35" s="168">
        <v>146.61000000000001</v>
      </c>
      <c r="F35" s="168">
        <v>141.32</v>
      </c>
      <c r="G35" s="175">
        <f t="shared" si="0"/>
        <v>7.9007554231063093E-3</v>
      </c>
      <c r="I35" s="11">
        <f t="shared" si="2"/>
        <v>28</v>
      </c>
      <c r="J35" s="175">
        <v>-2.6894197952218368E-2</v>
      </c>
      <c r="N35" t="s">
        <v>426</v>
      </c>
      <c r="O35" s="174"/>
      <c r="P35" s="1"/>
      <c r="Q35" s="1"/>
      <c r="R35" s="1"/>
      <c r="S35" s="1"/>
      <c r="T35" s="1"/>
    </row>
    <row r="36" spans="3:20" x14ac:dyDescent="0.25">
      <c r="C36" s="11">
        <f t="shared" si="1"/>
        <v>223</v>
      </c>
      <c r="D36" s="168">
        <v>144.29</v>
      </c>
      <c r="E36" s="168">
        <v>144.34</v>
      </c>
      <c r="F36" s="168">
        <v>142.28</v>
      </c>
      <c r="G36" s="175">
        <f t="shared" si="0"/>
        <v>9.0209790209789809E-3</v>
      </c>
      <c r="I36" s="11">
        <f t="shared" si="2"/>
        <v>29</v>
      </c>
      <c r="J36" s="175">
        <v>-2.6679777122255111E-2</v>
      </c>
    </row>
    <row r="37" spans="3:20" x14ac:dyDescent="0.25">
      <c r="C37" s="11">
        <f t="shared" si="1"/>
        <v>222</v>
      </c>
      <c r="D37" s="168">
        <v>143</v>
      </c>
      <c r="E37" s="168">
        <v>145.55000000000001</v>
      </c>
      <c r="F37" s="168">
        <v>142.85</v>
      </c>
      <c r="G37" s="175">
        <f t="shared" si="0"/>
        <v>-2.0078119646405823E-2</v>
      </c>
      <c r="I37" s="11">
        <f t="shared" si="2"/>
        <v>30</v>
      </c>
      <c r="J37" s="175">
        <v>-2.6264263047734882E-2</v>
      </c>
      <c r="N37" s="166"/>
    </row>
    <row r="38" spans="3:20" x14ac:dyDescent="0.25">
      <c r="C38" s="11">
        <f t="shared" si="1"/>
        <v>221</v>
      </c>
      <c r="D38" s="168">
        <v>145.93</v>
      </c>
      <c r="E38" s="168">
        <v>147.22999999999999</v>
      </c>
      <c r="F38" s="168">
        <v>143.08000000000001</v>
      </c>
      <c r="G38" s="175">
        <f t="shared" si="0"/>
        <v>1.3684356765768291E-2</v>
      </c>
      <c r="I38" s="11">
        <f t="shared" si="2"/>
        <v>31</v>
      </c>
      <c r="J38" s="175">
        <v>-2.551590334528786E-2</v>
      </c>
      <c r="M38" s="132" t="s">
        <v>484</v>
      </c>
    </row>
    <row r="39" spans="3:20" x14ac:dyDescent="0.25">
      <c r="C39" s="11">
        <f t="shared" si="1"/>
        <v>220</v>
      </c>
      <c r="D39" s="168">
        <v>143.96</v>
      </c>
      <c r="E39" s="168">
        <v>144.25</v>
      </c>
      <c r="F39" s="168">
        <v>141.9</v>
      </c>
      <c r="G39" s="175">
        <f t="shared" si="0"/>
        <v>1.4803327224023555E-2</v>
      </c>
      <c r="I39" s="11">
        <f t="shared" si="2"/>
        <v>32</v>
      </c>
      <c r="J39" s="175">
        <v>-2.5369978858350906E-2</v>
      </c>
      <c r="M39" s="145"/>
      <c r="N39" s="176"/>
      <c r="O39" s="134"/>
      <c r="P39" s="134"/>
      <c r="Q39" s="135"/>
    </row>
    <row r="40" spans="3:20" x14ac:dyDescent="0.25">
      <c r="C40" s="11">
        <f t="shared" si="1"/>
        <v>219</v>
      </c>
      <c r="D40" s="168">
        <v>141.86000000000001</v>
      </c>
      <c r="E40" s="168">
        <v>142.43</v>
      </c>
      <c r="F40" s="168">
        <v>138.81</v>
      </c>
      <c r="G40" s="175">
        <f t="shared" si="0"/>
        <v>-4.7007647512803397E-3</v>
      </c>
      <c r="I40" s="11">
        <f t="shared" si="2"/>
        <v>33</v>
      </c>
      <c r="J40" s="175">
        <v>-2.4641386166737722E-2</v>
      </c>
      <c r="M40" s="136"/>
      <c r="N40" s="122"/>
      <c r="O40" s="122"/>
      <c r="P40" s="122"/>
      <c r="Q40" s="137"/>
    </row>
    <row r="41" spans="3:20" x14ac:dyDescent="0.25">
      <c r="C41" s="11">
        <f t="shared" si="1"/>
        <v>218</v>
      </c>
      <c r="D41" s="168">
        <v>142.53</v>
      </c>
      <c r="E41" s="168">
        <v>143.16</v>
      </c>
      <c r="F41" s="168">
        <v>140.30000000000001</v>
      </c>
      <c r="G41" s="175">
        <f t="shared" si="0"/>
        <v>1.0063071362766518E-2</v>
      </c>
      <c r="I41" s="11">
        <f t="shared" si="2"/>
        <v>34</v>
      </c>
      <c r="J41" s="175">
        <v>-2.3772609819121437E-2</v>
      </c>
      <c r="M41" s="136"/>
      <c r="N41" s="122"/>
      <c r="O41" s="122"/>
      <c r="P41" s="122"/>
      <c r="Q41" s="137"/>
    </row>
    <row r="42" spans="3:20" x14ac:dyDescent="0.25">
      <c r="C42" s="11">
        <f t="shared" si="1"/>
        <v>217</v>
      </c>
      <c r="D42" s="168">
        <v>141.11000000000001</v>
      </c>
      <c r="E42" s="168">
        <v>143.32</v>
      </c>
      <c r="F42" s="168">
        <v>137.9</v>
      </c>
      <c r="G42" s="175">
        <f t="shared" si="0"/>
        <v>2.3500398926525001E-2</v>
      </c>
      <c r="I42" s="11">
        <f t="shared" si="2"/>
        <v>35</v>
      </c>
      <c r="J42" s="175">
        <v>-2.3029384328358327E-2</v>
      </c>
      <c r="M42" s="136"/>
      <c r="N42" s="122"/>
      <c r="O42" s="122"/>
      <c r="P42" s="122"/>
      <c r="Q42" s="137"/>
    </row>
    <row r="43" spans="3:20" x14ac:dyDescent="0.25">
      <c r="C43" s="11">
        <f t="shared" si="1"/>
        <v>216</v>
      </c>
      <c r="D43" s="168">
        <v>137.87</v>
      </c>
      <c r="E43" s="168">
        <v>138.02000000000001</v>
      </c>
      <c r="F43" s="168">
        <v>134.22</v>
      </c>
      <c r="G43" s="175">
        <f t="shared" si="0"/>
        <v>1.9220817624011177E-2</v>
      </c>
      <c r="I43" s="11">
        <f t="shared" si="2"/>
        <v>36</v>
      </c>
      <c r="J43" s="175">
        <v>-2.1680216802168029E-2</v>
      </c>
      <c r="M43" s="136"/>
      <c r="N43" s="122"/>
      <c r="O43" s="122"/>
      <c r="P43" s="122"/>
      <c r="Q43" s="137"/>
    </row>
    <row r="44" spans="3:20" x14ac:dyDescent="0.25">
      <c r="C44" s="11">
        <f t="shared" si="1"/>
        <v>215</v>
      </c>
      <c r="D44" s="168">
        <v>135.27000000000001</v>
      </c>
      <c r="E44" s="168">
        <v>136.25</v>
      </c>
      <c r="F44" s="168">
        <v>133.77000000000001</v>
      </c>
      <c r="G44" s="175">
        <f t="shared" si="0"/>
        <v>4.4375416019537539E-4</v>
      </c>
      <c r="I44" s="11">
        <f t="shared" si="2"/>
        <v>37</v>
      </c>
      <c r="J44" s="175">
        <v>-2.1148245735681637E-2</v>
      </c>
      <c r="M44" s="136"/>
      <c r="N44" s="122"/>
      <c r="O44" s="122"/>
      <c r="P44" s="122"/>
      <c r="Q44" s="137"/>
    </row>
    <row r="45" spans="3:20" x14ac:dyDescent="0.25">
      <c r="C45" s="11">
        <f t="shared" si="1"/>
        <v>214</v>
      </c>
      <c r="D45" s="168">
        <v>135.21</v>
      </c>
      <c r="E45" s="168">
        <v>138.61000000000001</v>
      </c>
      <c r="F45" s="168">
        <v>135.03</v>
      </c>
      <c r="G45" s="175">
        <f t="shared" si="0"/>
        <v>-5.3700161836103266E-3</v>
      </c>
      <c r="I45" s="11">
        <f t="shared" si="2"/>
        <v>38</v>
      </c>
      <c r="J45" s="175">
        <v>-2.0643270959579074E-2</v>
      </c>
      <c r="M45" s="136"/>
      <c r="N45" s="122"/>
      <c r="O45" s="122"/>
      <c r="P45" s="122"/>
      <c r="Q45" s="137"/>
    </row>
    <row r="46" spans="3:20" x14ac:dyDescent="0.25">
      <c r="C46" s="11">
        <f t="shared" si="1"/>
        <v>213</v>
      </c>
      <c r="D46" s="168">
        <v>135.94</v>
      </c>
      <c r="E46" s="168">
        <v>137.29</v>
      </c>
      <c r="F46" s="168">
        <v>134.13</v>
      </c>
      <c r="G46" s="175">
        <f t="shared" si="0"/>
        <v>8.7563075096468435E-3</v>
      </c>
      <c r="I46" s="11">
        <f t="shared" si="2"/>
        <v>39</v>
      </c>
      <c r="J46" s="175">
        <v>-2.0267686424474185E-2</v>
      </c>
      <c r="M46" s="136"/>
      <c r="N46" s="122"/>
      <c r="O46" s="122"/>
      <c r="P46" s="122"/>
      <c r="Q46" s="137"/>
    </row>
    <row r="47" spans="3:20" x14ac:dyDescent="0.25">
      <c r="C47" s="11">
        <f t="shared" si="1"/>
        <v>212</v>
      </c>
      <c r="D47" s="168">
        <v>134.76</v>
      </c>
      <c r="E47" s="168">
        <v>134.91999999999999</v>
      </c>
      <c r="F47" s="168">
        <v>131.66</v>
      </c>
      <c r="G47" s="175">
        <f t="shared" si="0"/>
        <v>1.011918147065427E-2</v>
      </c>
      <c r="I47" s="11">
        <f t="shared" si="2"/>
        <v>40</v>
      </c>
      <c r="J47" s="175">
        <v>-2.0078119646405823E-2</v>
      </c>
      <c r="M47" s="136"/>
      <c r="N47" s="122"/>
      <c r="O47" s="122"/>
      <c r="P47" s="122"/>
      <c r="Q47" s="137"/>
    </row>
    <row r="48" spans="3:20" x14ac:dyDescent="0.25">
      <c r="C48" s="11">
        <f t="shared" si="1"/>
        <v>211</v>
      </c>
      <c r="D48" s="168">
        <v>133.41</v>
      </c>
      <c r="E48" s="168">
        <v>134.26</v>
      </c>
      <c r="F48" s="168">
        <v>131.44</v>
      </c>
      <c r="G48" s="175">
        <f t="shared" si="0"/>
        <v>-5.9929582740292364E-4</v>
      </c>
      <c r="I48" s="11">
        <f t="shared" si="2"/>
        <v>41</v>
      </c>
      <c r="J48" s="175">
        <v>-1.9627149796507926E-2</v>
      </c>
      <c r="M48" s="136"/>
      <c r="N48" s="122"/>
      <c r="O48" s="122"/>
      <c r="P48" s="122"/>
      <c r="Q48" s="137"/>
    </row>
    <row r="49" spans="3:17" x14ac:dyDescent="0.25">
      <c r="C49" s="11">
        <f t="shared" si="1"/>
        <v>210</v>
      </c>
      <c r="D49" s="168">
        <v>133.49</v>
      </c>
      <c r="E49" s="168">
        <v>133.51</v>
      </c>
      <c r="F49" s="168">
        <v>130.46</v>
      </c>
      <c r="G49" s="175">
        <f t="shared" si="0"/>
        <v>2.1112216017746599E-2</v>
      </c>
      <c r="I49" s="11">
        <f t="shared" si="2"/>
        <v>42</v>
      </c>
      <c r="J49" s="175">
        <v>-1.9593565896604104E-2</v>
      </c>
      <c r="M49" s="136"/>
      <c r="N49" s="122"/>
      <c r="O49" s="122"/>
      <c r="P49" s="122"/>
      <c r="Q49" s="137"/>
    </row>
    <row r="50" spans="3:17" x14ac:dyDescent="0.25">
      <c r="C50" s="11">
        <f t="shared" si="1"/>
        <v>209</v>
      </c>
      <c r="D50" s="168">
        <v>130.72999999999999</v>
      </c>
      <c r="E50" s="168">
        <v>131.26</v>
      </c>
      <c r="F50" s="168">
        <v>128.12</v>
      </c>
      <c r="G50" s="175">
        <f t="shared" si="0"/>
        <v>4.4563964656165744E-3</v>
      </c>
      <c r="I50" s="11">
        <f t="shared" si="2"/>
        <v>43</v>
      </c>
      <c r="J50" s="175">
        <v>-1.9215987701767911E-2</v>
      </c>
      <c r="M50" s="136"/>
      <c r="N50" s="122"/>
      <c r="O50" s="122"/>
      <c r="P50" s="122"/>
      <c r="Q50" s="137"/>
    </row>
    <row r="51" spans="3:17" x14ac:dyDescent="0.25">
      <c r="C51" s="11">
        <f t="shared" si="1"/>
        <v>208</v>
      </c>
      <c r="D51" s="168">
        <v>130.15</v>
      </c>
      <c r="E51" s="168">
        <v>133.41</v>
      </c>
      <c r="F51" s="168">
        <v>129.88999999999999</v>
      </c>
      <c r="G51" s="175">
        <f t="shared" si="0"/>
        <v>4.0888751735843609E-3</v>
      </c>
      <c r="I51" s="11">
        <f t="shared" si="2"/>
        <v>44</v>
      </c>
      <c r="J51" s="175">
        <v>-1.8941941268773799E-2</v>
      </c>
      <c r="M51" s="136"/>
      <c r="N51" s="122"/>
      <c r="O51" s="122"/>
      <c r="P51" s="122"/>
      <c r="Q51" s="137"/>
    </row>
    <row r="52" spans="3:17" x14ac:dyDescent="0.25">
      <c r="C52" s="11">
        <f t="shared" si="1"/>
        <v>207</v>
      </c>
      <c r="D52" s="168">
        <v>129.62</v>
      </c>
      <c r="E52" s="168">
        <v>130.29</v>
      </c>
      <c r="F52" s="168">
        <v>124.89</v>
      </c>
      <c r="G52" s="175">
        <f t="shared" si="0"/>
        <v>3.6794112941929358E-2</v>
      </c>
      <c r="I52" s="11">
        <f t="shared" si="2"/>
        <v>45</v>
      </c>
      <c r="J52" s="175">
        <v>-1.8929882171141554E-2</v>
      </c>
      <c r="M52" s="136"/>
      <c r="N52" s="122"/>
      <c r="O52" s="122"/>
      <c r="P52" s="122"/>
      <c r="Q52" s="137"/>
    </row>
    <row r="53" spans="3:17" x14ac:dyDescent="0.25">
      <c r="C53" s="11">
        <f t="shared" si="1"/>
        <v>206</v>
      </c>
      <c r="D53" s="168">
        <v>125.02</v>
      </c>
      <c r="E53" s="168">
        <v>127.77</v>
      </c>
      <c r="F53" s="168">
        <v>124.76</v>
      </c>
      <c r="G53" s="175">
        <f t="shared" si="0"/>
        <v>-1.0604621715732843E-2</v>
      </c>
      <c r="I53" s="11">
        <f t="shared" si="2"/>
        <v>46</v>
      </c>
      <c r="J53" s="175">
        <v>-1.8450816862789821E-2</v>
      </c>
      <c r="M53" s="136"/>
      <c r="N53" s="122"/>
      <c r="O53" s="122"/>
      <c r="P53" s="122"/>
      <c r="Q53" s="137"/>
    </row>
    <row r="54" spans="3:17" x14ac:dyDescent="0.25">
      <c r="C54" s="11">
        <f t="shared" si="1"/>
        <v>205</v>
      </c>
      <c r="D54" s="168">
        <v>126.36</v>
      </c>
      <c r="E54" s="168">
        <v>128.66</v>
      </c>
      <c r="F54" s="168">
        <v>125.08</v>
      </c>
      <c r="G54" s="175">
        <f t="shared" si="0"/>
        <v>1.0314224034540631E-2</v>
      </c>
      <c r="I54" s="11">
        <f t="shared" si="2"/>
        <v>47</v>
      </c>
      <c r="J54" s="175">
        <v>-1.8027723910076787E-2</v>
      </c>
      <c r="M54" s="138"/>
      <c r="N54" s="139"/>
      <c r="O54" s="139"/>
      <c r="P54" s="139"/>
      <c r="Q54" s="140"/>
    </row>
    <row r="55" spans="3:17" x14ac:dyDescent="0.25">
      <c r="C55" s="11">
        <f t="shared" si="1"/>
        <v>204</v>
      </c>
      <c r="D55" s="168">
        <v>125.07</v>
      </c>
      <c r="E55" s="168">
        <v>130.9</v>
      </c>
      <c r="F55" s="168">
        <v>124.17</v>
      </c>
      <c r="G55" s="175">
        <f t="shared" si="0"/>
        <v>-3.7404756407296347E-2</v>
      </c>
      <c r="I55" s="11">
        <f t="shared" si="2"/>
        <v>48</v>
      </c>
      <c r="J55" s="175">
        <v>-1.8005354752342662E-2</v>
      </c>
    </row>
    <row r="56" spans="3:17" x14ac:dyDescent="0.25">
      <c r="C56" s="11">
        <f t="shared" si="1"/>
        <v>203</v>
      </c>
      <c r="D56" s="168">
        <v>129.93</v>
      </c>
      <c r="E56" s="168">
        <v>129.94999999999999</v>
      </c>
      <c r="F56" s="168">
        <v>127.43</v>
      </c>
      <c r="G56" s="175">
        <f t="shared" si="0"/>
        <v>2.4689452974306914E-3</v>
      </c>
      <c r="I56" s="11">
        <f t="shared" si="2"/>
        <v>49</v>
      </c>
      <c r="J56" s="175">
        <v>-1.7928802588996873E-2</v>
      </c>
    </row>
    <row r="57" spans="3:17" x14ac:dyDescent="0.25">
      <c r="C57" s="11">
        <f t="shared" si="1"/>
        <v>202</v>
      </c>
      <c r="D57" s="168">
        <v>129.61000000000001</v>
      </c>
      <c r="E57" s="168">
        <v>130.47999999999999</v>
      </c>
      <c r="F57" s="168">
        <v>127.73</v>
      </c>
      <c r="G57" s="175">
        <f t="shared" si="0"/>
        <v>2.832434147889562E-2</v>
      </c>
      <c r="I57" s="11">
        <f t="shared" si="2"/>
        <v>50</v>
      </c>
      <c r="J57" s="175">
        <v>-1.7775777690273942E-2</v>
      </c>
    </row>
    <row r="58" spans="3:17" x14ac:dyDescent="0.25">
      <c r="C58" s="11">
        <f t="shared" si="1"/>
        <v>201</v>
      </c>
      <c r="D58" s="168">
        <v>126.04</v>
      </c>
      <c r="E58" s="168">
        <v>131.03</v>
      </c>
      <c r="F58" s="168">
        <v>125.87</v>
      </c>
      <c r="G58" s="175">
        <f t="shared" si="0"/>
        <v>-3.0685226486195427E-2</v>
      </c>
      <c r="I58" s="11">
        <f t="shared" si="2"/>
        <v>51</v>
      </c>
      <c r="J58" s="175">
        <v>-1.7652764306498647E-2</v>
      </c>
    </row>
    <row r="59" spans="3:17" x14ac:dyDescent="0.25">
      <c r="C59" s="11">
        <f t="shared" si="1"/>
        <v>200</v>
      </c>
      <c r="D59" s="168">
        <v>130.03</v>
      </c>
      <c r="E59" s="168">
        <v>131.41</v>
      </c>
      <c r="F59" s="168">
        <v>128.72</v>
      </c>
      <c r="G59" s="175">
        <f t="shared" si="0"/>
        <v>-1.3878355831943079E-2</v>
      </c>
      <c r="I59" s="11">
        <f t="shared" si="2"/>
        <v>52</v>
      </c>
      <c r="J59" s="175">
        <v>-1.7542715534107245E-2</v>
      </c>
    </row>
    <row r="60" spans="3:17" x14ac:dyDescent="0.25">
      <c r="C60" s="11">
        <f t="shared" si="1"/>
        <v>199</v>
      </c>
      <c r="D60" s="168">
        <v>131.86000000000001</v>
      </c>
      <c r="E60" s="168">
        <v>132.41999999999999</v>
      </c>
      <c r="F60" s="168">
        <v>129.63999999999999</v>
      </c>
      <c r="G60" s="175">
        <f t="shared" si="0"/>
        <v>-2.7981547303937981E-3</v>
      </c>
      <c r="I60" s="11">
        <f t="shared" si="2"/>
        <v>53</v>
      </c>
      <c r="J60" s="175">
        <v>-1.5909597799420028E-2</v>
      </c>
    </row>
    <row r="61" spans="3:17" x14ac:dyDescent="0.25">
      <c r="C61" s="11">
        <f t="shared" si="1"/>
        <v>198</v>
      </c>
      <c r="D61" s="168">
        <v>132.22999999999999</v>
      </c>
      <c r="E61" s="168">
        <v>134.56</v>
      </c>
      <c r="F61" s="168">
        <v>130.30000000000001</v>
      </c>
      <c r="G61" s="175">
        <f t="shared" si="0"/>
        <v>-2.3772609819121437E-2</v>
      </c>
      <c r="I61" s="11">
        <f t="shared" si="2"/>
        <v>54</v>
      </c>
      <c r="J61" s="175">
        <v>-1.5535849316010153E-2</v>
      </c>
    </row>
    <row r="62" spans="3:17" x14ac:dyDescent="0.25">
      <c r="C62" s="11">
        <f t="shared" si="1"/>
        <v>197</v>
      </c>
      <c r="D62" s="168">
        <v>135.44999999999999</v>
      </c>
      <c r="E62" s="168">
        <v>136.81</v>
      </c>
      <c r="F62" s="168">
        <v>132.75</v>
      </c>
      <c r="G62" s="175">
        <f t="shared" si="0"/>
        <v>2.3809523809523725E-2</v>
      </c>
      <c r="I62" s="11">
        <f t="shared" si="2"/>
        <v>55</v>
      </c>
      <c r="J62" s="175">
        <v>-1.5410299216643164E-2</v>
      </c>
    </row>
    <row r="63" spans="3:17" x14ac:dyDescent="0.25">
      <c r="C63" s="11">
        <f t="shared" si="1"/>
        <v>196</v>
      </c>
      <c r="D63" s="168">
        <v>132.30000000000001</v>
      </c>
      <c r="E63" s="168">
        <v>133.25</v>
      </c>
      <c r="F63" s="168">
        <v>129.88999999999999</v>
      </c>
      <c r="G63" s="175">
        <f t="shared" si="0"/>
        <v>-5.2882072977256112E-4</v>
      </c>
      <c r="I63" s="11">
        <f t="shared" si="2"/>
        <v>56</v>
      </c>
      <c r="J63" s="175">
        <v>-1.5305490147477951E-2</v>
      </c>
    </row>
    <row r="64" spans="3:17" x14ac:dyDescent="0.25">
      <c r="C64" s="11">
        <f t="shared" si="1"/>
        <v>195</v>
      </c>
      <c r="D64" s="168">
        <v>132.37</v>
      </c>
      <c r="E64" s="168">
        <v>135.19999999999999</v>
      </c>
      <c r="F64" s="168">
        <v>131.32</v>
      </c>
      <c r="G64" s="175">
        <f t="shared" si="0"/>
        <v>-1.5909597799420028E-2</v>
      </c>
      <c r="I64" s="11">
        <f t="shared" si="2"/>
        <v>57</v>
      </c>
      <c r="J64" s="175">
        <v>-1.5123739688359339E-2</v>
      </c>
    </row>
    <row r="65" spans="3:10" x14ac:dyDescent="0.25">
      <c r="C65" s="11">
        <f t="shared" si="1"/>
        <v>194</v>
      </c>
      <c r="D65" s="168">
        <v>134.51</v>
      </c>
      <c r="E65" s="168">
        <v>137.65</v>
      </c>
      <c r="F65" s="168">
        <v>133.72999999999999</v>
      </c>
      <c r="G65" s="175">
        <f t="shared" si="0"/>
        <v>-1.4578754578754682E-2</v>
      </c>
      <c r="I65" s="11">
        <f t="shared" si="2"/>
        <v>58</v>
      </c>
      <c r="J65" s="175">
        <v>-1.510192362905538E-2</v>
      </c>
    </row>
    <row r="66" spans="3:10" x14ac:dyDescent="0.25">
      <c r="C66" s="11">
        <f t="shared" si="1"/>
        <v>193</v>
      </c>
      <c r="D66" s="168">
        <v>136.5</v>
      </c>
      <c r="E66" s="168">
        <v>141.80000000000001</v>
      </c>
      <c r="F66" s="168">
        <v>136.03</v>
      </c>
      <c r="G66" s="175">
        <f t="shared" si="0"/>
        <v>-4.6854269953215621E-2</v>
      </c>
      <c r="I66" s="11">
        <f t="shared" si="2"/>
        <v>59</v>
      </c>
      <c r="J66" s="175">
        <v>-1.4914633348596884E-2</v>
      </c>
    </row>
    <row r="67" spans="3:10" x14ac:dyDescent="0.25">
      <c r="C67" s="11">
        <f t="shared" si="1"/>
        <v>192</v>
      </c>
      <c r="D67" s="168">
        <v>143.21</v>
      </c>
      <c r="E67" s="168">
        <v>146.66</v>
      </c>
      <c r="F67" s="168">
        <v>141.16</v>
      </c>
      <c r="G67" s="175">
        <f t="shared" si="0"/>
        <v>-1.5535849316010153E-2</v>
      </c>
      <c r="I67" s="11">
        <f t="shared" si="2"/>
        <v>60</v>
      </c>
      <c r="J67" s="175">
        <v>-1.4757889009793135E-2</v>
      </c>
    </row>
    <row r="68" spans="3:10" x14ac:dyDescent="0.25">
      <c r="C68" s="11">
        <f t="shared" si="1"/>
        <v>191</v>
      </c>
      <c r="D68" s="168">
        <v>145.47</v>
      </c>
      <c r="E68" s="168">
        <v>149.97</v>
      </c>
      <c r="F68" s="168">
        <v>144.24</v>
      </c>
      <c r="G68" s="175">
        <f t="shared" si="0"/>
        <v>6.782476295937423E-3</v>
      </c>
      <c r="I68" s="11">
        <f t="shared" si="2"/>
        <v>61</v>
      </c>
      <c r="J68" s="175">
        <v>-1.4578754578754682E-2</v>
      </c>
    </row>
    <row r="69" spans="3:10" x14ac:dyDescent="0.25">
      <c r="C69" s="11">
        <f t="shared" si="1"/>
        <v>190</v>
      </c>
      <c r="D69" s="168">
        <v>144.49</v>
      </c>
      <c r="E69" s="168">
        <v>144.5</v>
      </c>
      <c r="F69" s="168">
        <v>141.06</v>
      </c>
      <c r="G69" s="175">
        <f t="shared" si="0"/>
        <v>1.6389983117613971E-2</v>
      </c>
      <c r="I69" s="11">
        <f t="shared" si="2"/>
        <v>62</v>
      </c>
      <c r="J69" s="175">
        <v>-1.4496522134824219E-2</v>
      </c>
    </row>
    <row r="70" spans="3:10" x14ac:dyDescent="0.25">
      <c r="C70" s="11">
        <f t="shared" si="1"/>
        <v>189</v>
      </c>
      <c r="D70" s="168">
        <v>142.16</v>
      </c>
      <c r="E70" s="168">
        <v>145.57</v>
      </c>
      <c r="F70" s="168">
        <v>140.9</v>
      </c>
      <c r="G70" s="175">
        <f t="shared" si="0"/>
        <v>-3.4349807220470652E-3</v>
      </c>
      <c r="I70" s="11">
        <f t="shared" si="2"/>
        <v>63</v>
      </c>
      <c r="J70" s="175">
        <v>-1.4245980598331154E-2</v>
      </c>
    </row>
    <row r="71" spans="3:10" x14ac:dyDescent="0.25">
      <c r="C71" s="11">
        <f t="shared" si="1"/>
        <v>188</v>
      </c>
      <c r="D71" s="168">
        <v>142.65</v>
      </c>
      <c r="E71" s="168">
        <v>143.52000000000001</v>
      </c>
      <c r="F71" s="168">
        <v>141.1</v>
      </c>
      <c r="G71" s="175">
        <f t="shared" si="0"/>
        <v>1.2132822477650018E-2</v>
      </c>
      <c r="I71" s="11">
        <f t="shared" si="2"/>
        <v>64</v>
      </c>
      <c r="J71" s="175">
        <v>-1.3878743608473409E-2</v>
      </c>
    </row>
    <row r="72" spans="3:10" x14ac:dyDescent="0.25">
      <c r="C72" s="11">
        <f t="shared" si="1"/>
        <v>187</v>
      </c>
      <c r="D72" s="168">
        <v>140.94</v>
      </c>
      <c r="E72" s="168">
        <v>143.37</v>
      </c>
      <c r="F72" s="168">
        <v>140</v>
      </c>
      <c r="G72" s="175">
        <f t="shared" ref="G72:G135" si="3">D72/D73-1</f>
        <v>-1.3784899587152788E-2</v>
      </c>
      <c r="I72" s="11">
        <f t="shared" si="2"/>
        <v>65</v>
      </c>
      <c r="J72" s="175">
        <v>-1.3878355831943079E-2</v>
      </c>
    </row>
    <row r="73" spans="3:10" x14ac:dyDescent="0.25">
      <c r="C73" s="11">
        <f t="shared" si="1"/>
        <v>186</v>
      </c>
      <c r="D73" s="168">
        <v>142.91</v>
      </c>
      <c r="E73" s="168">
        <v>147.30000000000001</v>
      </c>
      <c r="F73" s="168">
        <v>141.91999999999999</v>
      </c>
      <c r="G73" s="175">
        <f t="shared" si="3"/>
        <v>-2.5369978858350906E-2</v>
      </c>
      <c r="I73" s="11">
        <f t="shared" si="2"/>
        <v>66</v>
      </c>
      <c r="J73" s="175">
        <v>-1.3784899587152788E-2</v>
      </c>
    </row>
    <row r="74" spans="3:10" x14ac:dyDescent="0.25">
      <c r="C74" s="11">
        <f t="shared" ref="C74:C137" si="4">C73-1</f>
        <v>185</v>
      </c>
      <c r="D74" s="168">
        <v>146.63</v>
      </c>
      <c r="E74" s="168">
        <v>150.91999999999999</v>
      </c>
      <c r="F74" s="168">
        <v>145.77000000000001</v>
      </c>
      <c r="G74" s="175">
        <f t="shared" si="3"/>
        <v>-7.983221703538379E-3</v>
      </c>
      <c r="I74" s="11">
        <f t="shared" ref="I74:I137" si="5">I73+1</f>
        <v>67</v>
      </c>
      <c r="J74" s="175">
        <v>-1.369025791468037E-2</v>
      </c>
    </row>
    <row r="75" spans="3:10" x14ac:dyDescent="0.25">
      <c r="C75" s="11">
        <f t="shared" si="4"/>
        <v>184</v>
      </c>
      <c r="D75" s="168">
        <v>147.81</v>
      </c>
      <c r="E75" s="168">
        <v>148</v>
      </c>
      <c r="F75" s="168">
        <v>145.65</v>
      </c>
      <c r="G75" s="175">
        <f t="shared" si="3"/>
        <v>-3.3713168363562751E-3</v>
      </c>
      <c r="I75" s="11">
        <f t="shared" si="5"/>
        <v>68</v>
      </c>
      <c r="J75" s="175">
        <v>-1.361104076981523E-2</v>
      </c>
    </row>
    <row r="76" spans="3:10" x14ac:dyDescent="0.25">
      <c r="C76" s="11">
        <f t="shared" si="4"/>
        <v>183</v>
      </c>
      <c r="D76" s="168">
        <v>148.31</v>
      </c>
      <c r="E76" s="168">
        <v>149.13</v>
      </c>
      <c r="F76" s="168">
        <v>146.61000000000001</v>
      </c>
      <c r="G76" s="175">
        <f t="shared" si="3"/>
        <v>1.8915084780111169E-3</v>
      </c>
      <c r="I76" s="11">
        <f t="shared" si="5"/>
        <v>69</v>
      </c>
      <c r="J76" s="175">
        <v>-1.2651555086979349E-2</v>
      </c>
    </row>
    <row r="77" spans="3:10" x14ac:dyDescent="0.25">
      <c r="C77" s="11">
        <f t="shared" si="4"/>
        <v>182</v>
      </c>
      <c r="D77" s="168">
        <v>148.03</v>
      </c>
      <c r="E77" s="168">
        <v>148.72</v>
      </c>
      <c r="F77" s="168">
        <v>140.55000000000001</v>
      </c>
      <c r="G77" s="175">
        <f t="shared" si="3"/>
        <v>4.8593893886803352E-2</v>
      </c>
      <c r="I77" s="11">
        <f t="shared" si="5"/>
        <v>70</v>
      </c>
      <c r="J77" s="175">
        <v>-1.1908911351225626E-2</v>
      </c>
    </row>
    <row r="78" spans="3:10" x14ac:dyDescent="0.25">
      <c r="C78" s="11">
        <f t="shared" si="4"/>
        <v>181</v>
      </c>
      <c r="D78" s="168">
        <v>141.16999999999999</v>
      </c>
      <c r="E78" s="168">
        <v>144.81</v>
      </c>
      <c r="F78" s="168">
        <v>140.36000000000001</v>
      </c>
      <c r="G78" s="175">
        <f t="shared" si="3"/>
        <v>-2.1148245735681637E-2</v>
      </c>
      <c r="I78" s="11">
        <f t="shared" si="5"/>
        <v>71</v>
      </c>
      <c r="J78" s="175">
        <v>-1.0960162761698644E-2</v>
      </c>
    </row>
    <row r="79" spans="3:10" x14ac:dyDescent="0.25">
      <c r="C79" s="11">
        <f t="shared" si="4"/>
        <v>180</v>
      </c>
      <c r="D79" s="168">
        <v>144.22</v>
      </c>
      <c r="E79" s="168">
        <v>146.63999999999999</v>
      </c>
      <c r="F79" s="168">
        <v>143.38</v>
      </c>
      <c r="G79" s="175">
        <f t="shared" si="3"/>
        <v>-2.6264263047734882E-2</v>
      </c>
      <c r="I79" s="11">
        <f t="shared" si="5"/>
        <v>72</v>
      </c>
      <c r="J79" s="175">
        <v>-1.0672286044456691E-2</v>
      </c>
    </row>
    <row r="80" spans="3:10" x14ac:dyDescent="0.25">
      <c r="C80" s="11">
        <f t="shared" si="4"/>
        <v>179</v>
      </c>
      <c r="D80" s="168">
        <v>148.11000000000001</v>
      </c>
      <c r="E80" s="168">
        <v>148.88</v>
      </c>
      <c r="F80" s="168">
        <v>147.12</v>
      </c>
      <c r="G80" s="175">
        <f t="shared" si="3"/>
        <v>-1.9593565896604104E-2</v>
      </c>
      <c r="I80" s="11">
        <f t="shared" si="5"/>
        <v>73</v>
      </c>
      <c r="J80" s="175">
        <v>-1.0634950600969084E-2</v>
      </c>
    </row>
    <row r="81" spans="3:10" x14ac:dyDescent="0.25">
      <c r="C81" s="11">
        <f t="shared" si="4"/>
        <v>178</v>
      </c>
      <c r="D81" s="168">
        <v>151.07</v>
      </c>
      <c r="E81" s="168">
        <v>151.83000000000001</v>
      </c>
      <c r="F81" s="168">
        <v>149.34</v>
      </c>
      <c r="G81" s="175">
        <f t="shared" si="3"/>
        <v>5.9262218670927957E-3</v>
      </c>
      <c r="I81" s="11">
        <f t="shared" si="5"/>
        <v>74</v>
      </c>
      <c r="J81" s="175">
        <v>-1.0604621715732843E-2</v>
      </c>
    </row>
    <row r="82" spans="3:10" x14ac:dyDescent="0.25">
      <c r="C82" s="11">
        <f t="shared" si="4"/>
        <v>177</v>
      </c>
      <c r="D82" s="168">
        <v>150.18</v>
      </c>
      <c r="E82" s="168">
        <v>150.41999999999999</v>
      </c>
      <c r="F82" s="168">
        <v>146.93</v>
      </c>
      <c r="G82" s="175">
        <f t="shared" si="3"/>
        <v>1.466117154246338E-2</v>
      </c>
      <c r="I82" s="11">
        <f t="shared" si="5"/>
        <v>75</v>
      </c>
      <c r="J82" s="175">
        <v>-1.0429408356402492E-2</v>
      </c>
    </row>
    <row r="83" spans="3:10" x14ac:dyDescent="0.25">
      <c r="C83" s="11">
        <f t="shared" si="4"/>
        <v>176</v>
      </c>
      <c r="D83" s="168">
        <v>148.01</v>
      </c>
      <c r="E83" s="168">
        <v>150.37</v>
      </c>
      <c r="F83" s="168">
        <v>147.72</v>
      </c>
      <c r="G83" s="175">
        <f t="shared" si="3"/>
        <v>-2.1680216802168029E-2</v>
      </c>
      <c r="I83" s="11">
        <f t="shared" si="5"/>
        <v>76</v>
      </c>
      <c r="J83" s="175">
        <v>-1.0254949437402017E-2</v>
      </c>
    </row>
    <row r="84" spans="3:10" x14ac:dyDescent="0.25">
      <c r="C84" s="11">
        <f t="shared" si="4"/>
        <v>175</v>
      </c>
      <c r="D84" s="168">
        <v>151.29</v>
      </c>
      <c r="E84" s="168">
        <v>152.69999999999999</v>
      </c>
      <c r="F84" s="168">
        <v>149.97</v>
      </c>
      <c r="G84" s="175">
        <f t="shared" si="3"/>
        <v>3.781847133757843E-3</v>
      </c>
      <c r="I84" s="11">
        <f t="shared" si="5"/>
        <v>77</v>
      </c>
      <c r="J84" s="175">
        <v>-9.6178507309566674E-3</v>
      </c>
    </row>
    <row r="85" spans="3:10" x14ac:dyDescent="0.25">
      <c r="C85" s="11">
        <f t="shared" si="4"/>
        <v>174</v>
      </c>
      <c r="D85" s="168">
        <v>150.72</v>
      </c>
      <c r="E85" s="168">
        <v>151.47999999999999</v>
      </c>
      <c r="F85" s="168">
        <v>146.15</v>
      </c>
      <c r="G85" s="175">
        <f t="shared" si="3"/>
        <v>1.2971301834800775E-2</v>
      </c>
      <c r="I85" s="11">
        <f t="shared" si="5"/>
        <v>78</v>
      </c>
      <c r="J85" s="175">
        <v>-9.4856379425516391E-3</v>
      </c>
    </row>
    <row r="86" spans="3:10" x14ac:dyDescent="0.25">
      <c r="C86" s="11">
        <f t="shared" si="4"/>
        <v>173</v>
      </c>
      <c r="D86" s="168">
        <v>148.79</v>
      </c>
      <c r="E86" s="168">
        <v>149.87</v>
      </c>
      <c r="F86" s="168">
        <v>147.29</v>
      </c>
      <c r="G86" s="175">
        <f t="shared" si="3"/>
        <v>-8.3311117035457238E-3</v>
      </c>
      <c r="I86" s="11">
        <f t="shared" si="5"/>
        <v>79</v>
      </c>
      <c r="J86" s="175">
        <v>-9.2873506284441021E-3</v>
      </c>
    </row>
    <row r="87" spans="3:10" x14ac:dyDescent="0.25">
      <c r="C87" s="11">
        <f t="shared" si="4"/>
        <v>172</v>
      </c>
      <c r="D87" s="168">
        <v>150.04</v>
      </c>
      <c r="E87" s="168">
        <v>153.59</v>
      </c>
      <c r="F87" s="168">
        <v>148.56</v>
      </c>
      <c r="G87" s="175">
        <f t="shared" si="3"/>
        <v>1.1869436201780381E-2</v>
      </c>
      <c r="I87" s="11">
        <f t="shared" si="5"/>
        <v>80</v>
      </c>
      <c r="J87" s="175">
        <v>-8.826413860738791E-3</v>
      </c>
    </row>
    <row r="88" spans="3:10" x14ac:dyDescent="0.25">
      <c r="C88" s="11">
        <f t="shared" si="4"/>
        <v>171</v>
      </c>
      <c r="D88" s="168">
        <v>148.28</v>
      </c>
      <c r="E88" s="168">
        <v>150.28</v>
      </c>
      <c r="F88" s="168">
        <v>147.43</v>
      </c>
      <c r="G88" s="175">
        <f t="shared" si="3"/>
        <v>-9.4856379425516391E-3</v>
      </c>
      <c r="I88" s="11">
        <f t="shared" si="5"/>
        <v>81</v>
      </c>
      <c r="J88" s="175">
        <v>-8.3311117035457238E-3</v>
      </c>
    </row>
    <row r="89" spans="3:10" x14ac:dyDescent="0.25">
      <c r="C89" s="11">
        <f t="shared" si="4"/>
        <v>170</v>
      </c>
      <c r="D89" s="168">
        <v>149.69999999999999</v>
      </c>
      <c r="E89" s="168">
        <v>150.01</v>
      </c>
      <c r="F89" s="168">
        <v>144.37</v>
      </c>
      <c r="G89" s="175">
        <f t="shared" si="3"/>
        <v>1.9268741063525496E-2</v>
      </c>
      <c r="I89" s="11">
        <f t="shared" si="5"/>
        <v>82</v>
      </c>
      <c r="J89" s="175">
        <v>-8.2151338168281463E-3</v>
      </c>
    </row>
    <row r="90" spans="3:10" x14ac:dyDescent="0.25">
      <c r="C90" s="11">
        <f t="shared" si="4"/>
        <v>169</v>
      </c>
      <c r="D90" s="168">
        <v>146.87</v>
      </c>
      <c r="E90" s="168">
        <v>146.87</v>
      </c>
      <c r="F90" s="168">
        <v>139.5</v>
      </c>
      <c r="G90" s="175">
        <f t="shared" si="3"/>
        <v>8.897456810261728E-2</v>
      </c>
      <c r="I90" s="11">
        <f t="shared" si="5"/>
        <v>83</v>
      </c>
      <c r="J90" s="175">
        <v>-8.1107177341486203E-3</v>
      </c>
    </row>
    <row r="91" spans="3:10" x14ac:dyDescent="0.25">
      <c r="C91" s="11">
        <f t="shared" si="4"/>
        <v>168</v>
      </c>
      <c r="D91" s="168">
        <v>134.87</v>
      </c>
      <c r="E91" s="168">
        <v>138.55000000000001</v>
      </c>
      <c r="F91" s="168">
        <v>134.59</v>
      </c>
      <c r="G91" s="175">
        <f t="shared" si="3"/>
        <v>-3.3189964157706031E-2</v>
      </c>
      <c r="I91" s="11">
        <f t="shared" si="5"/>
        <v>84</v>
      </c>
      <c r="J91" s="175">
        <v>-7.983221703538379E-3</v>
      </c>
    </row>
    <row r="92" spans="3:10" x14ac:dyDescent="0.25">
      <c r="C92" s="11">
        <f t="shared" si="4"/>
        <v>167</v>
      </c>
      <c r="D92" s="168">
        <v>139.5</v>
      </c>
      <c r="E92" s="168">
        <v>141.43</v>
      </c>
      <c r="F92" s="168">
        <v>137.49</v>
      </c>
      <c r="G92" s="175">
        <f t="shared" si="3"/>
        <v>4.1750647854881251E-3</v>
      </c>
      <c r="I92" s="11">
        <f t="shared" si="5"/>
        <v>85</v>
      </c>
      <c r="J92" s="175">
        <v>-7.5466788107474425E-3</v>
      </c>
    </row>
    <row r="93" spans="3:10" x14ac:dyDescent="0.25">
      <c r="C93" s="11">
        <f t="shared" si="4"/>
        <v>166</v>
      </c>
      <c r="D93" s="168">
        <v>138.91999999999999</v>
      </c>
      <c r="E93" s="168">
        <v>139.15</v>
      </c>
      <c r="F93" s="168">
        <v>135.66999999999999</v>
      </c>
      <c r="G93" s="175">
        <f t="shared" si="3"/>
        <v>3.9022980199450163E-3</v>
      </c>
      <c r="I93" s="11">
        <f t="shared" si="5"/>
        <v>86</v>
      </c>
      <c r="J93" s="175">
        <v>-7.3982737361283357E-3</v>
      </c>
    </row>
    <row r="94" spans="3:10" x14ac:dyDescent="0.25">
      <c r="C94" s="11">
        <f t="shared" si="4"/>
        <v>165</v>
      </c>
      <c r="D94" s="168">
        <v>138.38</v>
      </c>
      <c r="E94" s="168">
        <v>142.66999999999999</v>
      </c>
      <c r="F94" s="168">
        <v>134.38</v>
      </c>
      <c r="G94" s="175">
        <f t="shared" si="3"/>
        <v>-3.6002304147465525E-3</v>
      </c>
      <c r="I94" s="11">
        <f t="shared" si="5"/>
        <v>87</v>
      </c>
      <c r="J94" s="175">
        <v>-6.911532385465935E-3</v>
      </c>
    </row>
    <row r="95" spans="3:10" x14ac:dyDescent="0.25">
      <c r="C95" s="11">
        <f t="shared" si="4"/>
        <v>164</v>
      </c>
      <c r="D95" s="168">
        <v>138.88</v>
      </c>
      <c r="E95" s="168">
        <v>142.80000000000001</v>
      </c>
      <c r="F95" s="168">
        <v>138.75</v>
      </c>
      <c r="G95" s="175">
        <f t="shared" si="3"/>
        <v>-4.2405019651106657E-2</v>
      </c>
      <c r="I95" s="11">
        <f t="shared" si="5"/>
        <v>88</v>
      </c>
      <c r="J95" s="175">
        <v>-6.6495306213678607E-3</v>
      </c>
    </row>
    <row r="96" spans="3:10" x14ac:dyDescent="0.25">
      <c r="C96" s="11">
        <f t="shared" si="4"/>
        <v>163</v>
      </c>
      <c r="D96" s="168">
        <v>145.03</v>
      </c>
      <c r="E96" s="168">
        <v>152.16999999999999</v>
      </c>
      <c r="F96" s="168">
        <v>145</v>
      </c>
      <c r="G96" s="175">
        <f t="shared" si="3"/>
        <v>-3.7305011616329264E-2</v>
      </c>
      <c r="I96" s="11">
        <f t="shared" si="5"/>
        <v>89</v>
      </c>
      <c r="J96" s="175">
        <v>-6.6256830601092442E-3</v>
      </c>
    </row>
    <row r="97" spans="3:10" x14ac:dyDescent="0.25">
      <c r="C97" s="11">
        <f t="shared" si="4"/>
        <v>162</v>
      </c>
      <c r="D97" s="168">
        <v>150.65</v>
      </c>
      <c r="E97" s="168">
        <v>155.44999999999999</v>
      </c>
      <c r="F97" s="168">
        <v>149.13</v>
      </c>
      <c r="G97" s="175">
        <f t="shared" si="3"/>
        <v>-1.7542715534107245E-2</v>
      </c>
      <c r="I97" s="11">
        <f t="shared" si="5"/>
        <v>90</v>
      </c>
      <c r="J97" s="175">
        <v>-6.3752276867030666E-3</v>
      </c>
    </row>
    <row r="98" spans="3:10" x14ac:dyDescent="0.25">
      <c r="C98" s="11">
        <f t="shared" si="4"/>
        <v>161</v>
      </c>
      <c r="D98" s="168">
        <v>153.34</v>
      </c>
      <c r="E98" s="168">
        <v>154.24</v>
      </c>
      <c r="F98" s="168">
        <v>151.91999999999999</v>
      </c>
      <c r="G98" s="175">
        <f t="shared" si="3"/>
        <v>-1.5410299216643164E-2</v>
      </c>
      <c r="I98" s="11">
        <f t="shared" si="5"/>
        <v>91</v>
      </c>
      <c r="J98" s="175">
        <v>-6.1534674789244237E-3</v>
      </c>
    </row>
    <row r="99" spans="3:10" x14ac:dyDescent="0.25">
      <c r="C99" s="11">
        <f t="shared" si="4"/>
        <v>160</v>
      </c>
      <c r="D99" s="168">
        <v>155.74</v>
      </c>
      <c r="E99" s="168">
        <v>157.5</v>
      </c>
      <c r="F99" s="168">
        <v>147.82</v>
      </c>
      <c r="G99" s="175">
        <f t="shared" si="3"/>
        <v>7.555248618784538E-2</v>
      </c>
      <c r="I99" s="11">
        <f t="shared" si="5"/>
        <v>92</v>
      </c>
      <c r="J99" s="175">
        <v>-5.3700161836103266E-3</v>
      </c>
    </row>
    <row r="100" spans="3:10" x14ac:dyDescent="0.25">
      <c r="C100" s="11">
        <f t="shared" si="4"/>
        <v>159</v>
      </c>
      <c r="D100" s="168">
        <v>144.80000000000001</v>
      </c>
      <c r="E100" s="168">
        <v>149.05000000000001</v>
      </c>
      <c r="F100" s="168">
        <v>144.13</v>
      </c>
      <c r="G100" s="175">
        <f t="shared" si="3"/>
        <v>-3.0465349849347012E-2</v>
      </c>
      <c r="I100" s="11">
        <f t="shared" si="5"/>
        <v>93</v>
      </c>
      <c r="J100" s="175">
        <v>-5.3461641272385396E-3</v>
      </c>
    </row>
    <row r="101" spans="3:10" x14ac:dyDescent="0.25">
      <c r="C101" s="11">
        <f t="shared" si="4"/>
        <v>158</v>
      </c>
      <c r="D101" s="168">
        <v>149.35</v>
      </c>
      <c r="E101" s="168">
        <v>151.99</v>
      </c>
      <c r="F101" s="168">
        <v>148.04</v>
      </c>
      <c r="G101" s="175">
        <f t="shared" si="3"/>
        <v>-1.9627149796507926E-2</v>
      </c>
      <c r="I101" s="11">
        <f t="shared" si="5"/>
        <v>94</v>
      </c>
      <c r="J101" s="175">
        <v>-5.0433730078676131E-3</v>
      </c>
    </row>
    <row r="102" spans="3:10" x14ac:dyDescent="0.25">
      <c r="C102" s="11">
        <f t="shared" si="4"/>
        <v>157</v>
      </c>
      <c r="D102" s="168">
        <v>152.34</v>
      </c>
      <c r="E102" s="168">
        <v>152.49</v>
      </c>
      <c r="F102" s="168">
        <v>149.36000000000001</v>
      </c>
      <c r="G102" s="175">
        <f t="shared" si="3"/>
        <v>1.9337571094011574E-2</v>
      </c>
      <c r="I102" s="11">
        <f t="shared" si="5"/>
        <v>95</v>
      </c>
      <c r="J102" s="175">
        <v>-4.8436285355498709E-3</v>
      </c>
    </row>
    <row r="103" spans="3:10" x14ac:dyDescent="0.25">
      <c r="C103" s="11">
        <f t="shared" si="4"/>
        <v>156</v>
      </c>
      <c r="D103" s="168">
        <v>149.44999999999999</v>
      </c>
      <c r="E103" s="168">
        <v>150.22999999999999</v>
      </c>
      <c r="F103" s="168">
        <v>146</v>
      </c>
      <c r="G103" s="175">
        <f t="shared" si="3"/>
        <v>1.4802743260677431E-2</v>
      </c>
      <c r="I103" s="11">
        <f t="shared" si="5"/>
        <v>96</v>
      </c>
      <c r="J103" s="175">
        <v>-4.7007647512803397E-3</v>
      </c>
    </row>
    <row r="104" spans="3:10" x14ac:dyDescent="0.25">
      <c r="C104" s="11">
        <f t="shared" si="4"/>
        <v>155</v>
      </c>
      <c r="D104" s="168">
        <v>147.27000000000001</v>
      </c>
      <c r="E104" s="168">
        <v>147.85</v>
      </c>
      <c r="F104" s="168">
        <v>142.65</v>
      </c>
      <c r="G104" s="175">
        <f t="shared" si="3"/>
        <v>2.7059069670130498E-2</v>
      </c>
      <c r="I104" s="11">
        <f t="shared" si="5"/>
        <v>97</v>
      </c>
      <c r="J104" s="175">
        <v>-4.6049791336881807E-3</v>
      </c>
    </row>
    <row r="105" spans="3:10" x14ac:dyDescent="0.25">
      <c r="C105" s="11">
        <f t="shared" si="4"/>
        <v>154</v>
      </c>
      <c r="D105" s="168">
        <v>143.38999999999999</v>
      </c>
      <c r="E105" s="168">
        <v>145.88999999999999</v>
      </c>
      <c r="F105" s="168">
        <v>142.65</v>
      </c>
      <c r="G105" s="175">
        <f t="shared" si="3"/>
        <v>-3.2670652022801505E-3</v>
      </c>
      <c r="I105" s="11">
        <f t="shared" si="5"/>
        <v>98</v>
      </c>
      <c r="J105" s="175">
        <v>-4.4315764594659024E-3</v>
      </c>
    </row>
    <row r="106" spans="3:10" x14ac:dyDescent="0.25">
      <c r="C106" s="11">
        <f t="shared" si="4"/>
        <v>153</v>
      </c>
      <c r="D106" s="168">
        <v>143.86000000000001</v>
      </c>
      <c r="E106" s="168">
        <v>144.94999999999999</v>
      </c>
      <c r="F106" s="168">
        <v>141.5</v>
      </c>
      <c r="G106" s="175">
        <f t="shared" si="3"/>
        <v>7.6521739130441802E-4</v>
      </c>
      <c r="I106" s="11">
        <f t="shared" si="5"/>
        <v>99</v>
      </c>
      <c r="J106" s="175">
        <v>-4.22489437764062E-3</v>
      </c>
    </row>
    <row r="107" spans="3:10" x14ac:dyDescent="0.25">
      <c r="C107" s="11">
        <f t="shared" si="4"/>
        <v>152</v>
      </c>
      <c r="D107" s="168">
        <v>143.75</v>
      </c>
      <c r="E107" s="168">
        <v>146.69999999999999</v>
      </c>
      <c r="F107" s="168">
        <v>140.61000000000001</v>
      </c>
      <c r="G107" s="175">
        <f t="shared" si="3"/>
        <v>9.4094515834561854E-3</v>
      </c>
      <c r="I107" s="11">
        <f t="shared" si="5"/>
        <v>100</v>
      </c>
      <c r="J107" s="175">
        <v>-3.8271877529992837E-3</v>
      </c>
    </row>
    <row r="108" spans="3:10" x14ac:dyDescent="0.25">
      <c r="C108" s="11">
        <f t="shared" si="4"/>
        <v>151</v>
      </c>
      <c r="D108" s="168">
        <v>142.41</v>
      </c>
      <c r="E108" s="168">
        <v>142.9</v>
      </c>
      <c r="F108" s="168">
        <v>140.27000000000001</v>
      </c>
      <c r="G108" s="175">
        <f t="shared" si="3"/>
        <v>2.9122705593293885E-2</v>
      </c>
      <c r="I108" s="11">
        <f t="shared" si="5"/>
        <v>101</v>
      </c>
      <c r="J108" s="175">
        <v>-3.6002304147465525E-3</v>
      </c>
    </row>
    <row r="109" spans="3:10" x14ac:dyDescent="0.25">
      <c r="C109" s="11">
        <f t="shared" si="4"/>
        <v>150</v>
      </c>
      <c r="D109" s="168">
        <v>138.38</v>
      </c>
      <c r="E109" s="168">
        <v>144.52000000000001</v>
      </c>
      <c r="F109" s="168">
        <v>138.19</v>
      </c>
      <c r="G109" s="175">
        <f t="shared" si="3"/>
        <v>-3.224001678439059E-2</v>
      </c>
      <c r="I109" s="11">
        <f t="shared" si="5"/>
        <v>102</v>
      </c>
      <c r="J109" s="175">
        <v>-3.4478096268252267E-3</v>
      </c>
    </row>
    <row r="110" spans="3:10" x14ac:dyDescent="0.25">
      <c r="C110" s="11">
        <f t="shared" si="4"/>
        <v>149</v>
      </c>
      <c r="D110" s="168">
        <v>142.99</v>
      </c>
      <c r="E110" s="168">
        <v>143.59</v>
      </c>
      <c r="F110" s="168">
        <v>134.37</v>
      </c>
      <c r="G110" s="175">
        <f t="shared" si="3"/>
        <v>3.3612837935521167E-2</v>
      </c>
      <c r="I110" s="11">
        <f t="shared" si="5"/>
        <v>103</v>
      </c>
      <c r="J110" s="175">
        <v>-3.4349807220470652E-3</v>
      </c>
    </row>
    <row r="111" spans="3:10" x14ac:dyDescent="0.25">
      <c r="C111" s="11">
        <f t="shared" si="4"/>
        <v>148</v>
      </c>
      <c r="D111" s="168">
        <v>138.34</v>
      </c>
      <c r="E111" s="168">
        <v>140.36000000000001</v>
      </c>
      <c r="F111" s="168">
        <v>138.16</v>
      </c>
      <c r="G111" s="175">
        <f t="shared" si="3"/>
        <v>-4.6049791336881807E-3</v>
      </c>
      <c r="I111" s="11">
        <f t="shared" si="5"/>
        <v>104</v>
      </c>
      <c r="J111" s="175">
        <v>-3.3713168363562751E-3</v>
      </c>
    </row>
    <row r="112" spans="3:10" x14ac:dyDescent="0.25">
      <c r="C112" s="11">
        <f t="shared" si="4"/>
        <v>147</v>
      </c>
      <c r="D112" s="168">
        <v>138.97999999999999</v>
      </c>
      <c r="E112" s="168">
        <v>141.35</v>
      </c>
      <c r="F112" s="168">
        <v>138.22</v>
      </c>
      <c r="G112" s="175">
        <f t="shared" si="3"/>
        <v>-1.0254949437402017E-2</v>
      </c>
      <c r="I112" s="11">
        <f t="shared" si="5"/>
        <v>105</v>
      </c>
      <c r="J112" s="175">
        <v>-3.2670652022801505E-3</v>
      </c>
    </row>
    <row r="113" spans="3:10" x14ac:dyDescent="0.25">
      <c r="C113" s="11">
        <f t="shared" si="4"/>
        <v>146</v>
      </c>
      <c r="D113" s="168">
        <v>140.41999999999999</v>
      </c>
      <c r="E113" s="168">
        <v>141.88999999999999</v>
      </c>
      <c r="F113" s="168">
        <v>138.57</v>
      </c>
      <c r="G113" s="175">
        <f t="shared" si="3"/>
        <v>2.3556285245198705E-3</v>
      </c>
      <c r="I113" s="11">
        <f t="shared" si="5"/>
        <v>106</v>
      </c>
      <c r="J113" s="175">
        <v>-2.9029331720592522E-3</v>
      </c>
    </row>
    <row r="114" spans="3:10" x14ac:dyDescent="0.25">
      <c r="C114" s="11">
        <f t="shared" si="4"/>
        <v>145</v>
      </c>
      <c r="D114" s="168">
        <v>140.09</v>
      </c>
      <c r="E114" s="168">
        <v>143.1</v>
      </c>
      <c r="F114" s="168">
        <v>139.44999999999999</v>
      </c>
      <c r="G114" s="175">
        <f t="shared" si="3"/>
        <v>-3.6718696279997243E-2</v>
      </c>
      <c r="I114" s="11">
        <f t="shared" si="5"/>
        <v>107</v>
      </c>
      <c r="J114" s="175">
        <v>-2.7981547303937981E-3</v>
      </c>
    </row>
    <row r="115" spans="3:10" x14ac:dyDescent="0.25">
      <c r="C115" s="11">
        <f t="shared" si="4"/>
        <v>144</v>
      </c>
      <c r="D115" s="168">
        <v>145.43</v>
      </c>
      <c r="E115" s="168">
        <v>147.54</v>
      </c>
      <c r="F115" s="168">
        <v>145.22</v>
      </c>
      <c r="G115" s="175">
        <f t="shared" si="3"/>
        <v>-6.6256830601092442E-3</v>
      </c>
      <c r="I115" s="11">
        <f t="shared" si="5"/>
        <v>108</v>
      </c>
      <c r="J115" s="175">
        <v>-2.7742596948314713E-3</v>
      </c>
    </row>
    <row r="116" spans="3:10" x14ac:dyDescent="0.25">
      <c r="C116" s="11">
        <f t="shared" si="4"/>
        <v>143</v>
      </c>
      <c r="D116" s="168">
        <v>146.4</v>
      </c>
      <c r="E116" s="168">
        <v>147.38</v>
      </c>
      <c r="F116" s="168">
        <v>143.01</v>
      </c>
      <c r="G116" s="175">
        <f t="shared" si="3"/>
        <v>2.0533880903490509E-3</v>
      </c>
      <c r="I116" s="11">
        <f t="shared" si="5"/>
        <v>109</v>
      </c>
      <c r="J116" s="175">
        <v>-2.536679007267284E-3</v>
      </c>
    </row>
    <row r="117" spans="3:10" x14ac:dyDescent="0.25">
      <c r="C117" s="11">
        <f t="shared" si="4"/>
        <v>142</v>
      </c>
      <c r="D117" s="168">
        <v>146.1</v>
      </c>
      <c r="E117" s="168">
        <v>146.22</v>
      </c>
      <c r="F117" s="168">
        <v>144.26</v>
      </c>
      <c r="G117" s="175">
        <f t="shared" si="3"/>
        <v>2.5623025623025653E-2</v>
      </c>
      <c r="I117" s="11">
        <f t="shared" si="5"/>
        <v>110</v>
      </c>
      <c r="J117" s="175">
        <v>-2.2916069894013402E-3</v>
      </c>
    </row>
    <row r="118" spans="3:10" x14ac:dyDescent="0.25">
      <c r="C118" s="11">
        <f t="shared" si="4"/>
        <v>141</v>
      </c>
      <c r="D118" s="168">
        <v>142.44999999999999</v>
      </c>
      <c r="E118" s="168">
        <v>143.07</v>
      </c>
      <c r="F118" s="168">
        <v>137.69</v>
      </c>
      <c r="G118" s="175">
        <f t="shared" si="3"/>
        <v>3.0752532561505008E-2</v>
      </c>
      <c r="I118" s="11">
        <f t="shared" si="5"/>
        <v>111</v>
      </c>
      <c r="J118" s="175">
        <v>-2.029002804798008E-3</v>
      </c>
    </row>
    <row r="119" spans="3:10" x14ac:dyDescent="0.25">
      <c r="C119" s="11">
        <f t="shared" si="4"/>
        <v>140</v>
      </c>
      <c r="D119" s="168">
        <v>138.19999999999999</v>
      </c>
      <c r="E119" s="168">
        <v>143.1</v>
      </c>
      <c r="F119" s="168">
        <v>138</v>
      </c>
      <c r="G119" s="175">
        <f t="shared" si="3"/>
        <v>-3.0039303761931535E-2</v>
      </c>
      <c r="I119" s="11">
        <f t="shared" si="5"/>
        <v>112</v>
      </c>
      <c r="J119" s="175">
        <v>-1.9262023716366539E-3</v>
      </c>
    </row>
    <row r="120" spans="3:10" x14ac:dyDescent="0.25">
      <c r="C120" s="11">
        <f t="shared" si="4"/>
        <v>139</v>
      </c>
      <c r="D120" s="168">
        <v>142.47999999999999</v>
      </c>
      <c r="E120" s="168">
        <v>146.72</v>
      </c>
      <c r="F120" s="168">
        <v>140.68</v>
      </c>
      <c r="G120" s="175">
        <f t="shared" si="3"/>
        <v>-4.911906033101987E-2</v>
      </c>
      <c r="I120" s="11">
        <f t="shared" si="5"/>
        <v>113</v>
      </c>
      <c r="J120" s="175">
        <v>-1.7181146555180771E-3</v>
      </c>
    </row>
    <row r="121" spans="3:10" x14ac:dyDescent="0.25">
      <c r="C121" s="11">
        <f t="shared" si="4"/>
        <v>138</v>
      </c>
      <c r="D121" s="168">
        <v>149.84</v>
      </c>
      <c r="E121" s="168">
        <v>150.63999999999999</v>
      </c>
      <c r="F121" s="168">
        <v>144.84</v>
      </c>
      <c r="G121" s="175">
        <f t="shared" si="3"/>
        <v>-1.2651555086979349E-2</v>
      </c>
      <c r="I121" s="11">
        <f t="shared" si="5"/>
        <v>114</v>
      </c>
      <c r="J121" s="175">
        <v>-1.4668367346939437E-3</v>
      </c>
    </row>
    <row r="122" spans="3:10" x14ac:dyDescent="0.25">
      <c r="C122" s="11">
        <f t="shared" si="4"/>
        <v>137</v>
      </c>
      <c r="D122" s="168">
        <v>151.76</v>
      </c>
      <c r="E122" s="168">
        <v>154.72</v>
      </c>
      <c r="F122" s="168">
        <v>149.94999999999999</v>
      </c>
      <c r="G122" s="175">
        <f t="shared" si="3"/>
        <v>6.5662930291170429E-3</v>
      </c>
      <c r="I122" s="11">
        <f t="shared" si="5"/>
        <v>115</v>
      </c>
      <c r="J122" s="175">
        <v>-1.3468013468013185E-3</v>
      </c>
    </row>
    <row r="123" spans="3:10" x14ac:dyDescent="0.25">
      <c r="C123" s="11">
        <f t="shared" si="4"/>
        <v>136</v>
      </c>
      <c r="D123" s="168">
        <v>150.77000000000001</v>
      </c>
      <c r="E123" s="168">
        <v>153.77000000000001</v>
      </c>
      <c r="F123" s="168">
        <v>149.63999999999999</v>
      </c>
      <c r="G123" s="175">
        <f t="shared" si="3"/>
        <v>2.2601874626071439E-3</v>
      </c>
      <c r="I123" s="11">
        <f t="shared" si="5"/>
        <v>116</v>
      </c>
      <c r="J123" s="175">
        <v>-1.3309940105269424E-3</v>
      </c>
    </row>
    <row r="124" spans="3:10" x14ac:dyDescent="0.25">
      <c r="C124" s="11">
        <f t="shared" si="4"/>
        <v>135</v>
      </c>
      <c r="D124" s="168">
        <v>150.43</v>
      </c>
      <c r="E124" s="168">
        <v>151.47</v>
      </c>
      <c r="F124" s="168">
        <v>148.56</v>
      </c>
      <c r="G124" s="175">
        <f t="shared" si="3"/>
        <v>-1.5123739688359339E-2</v>
      </c>
      <c r="I124" s="11">
        <f t="shared" si="5"/>
        <v>117</v>
      </c>
      <c r="J124" s="175">
        <v>-1.0155316606930143E-3</v>
      </c>
    </row>
    <row r="125" spans="3:10" x14ac:dyDescent="0.25">
      <c r="C125" s="11">
        <f t="shared" si="4"/>
        <v>134</v>
      </c>
      <c r="D125" s="168">
        <v>152.74</v>
      </c>
      <c r="E125" s="168">
        <v>154.47</v>
      </c>
      <c r="F125" s="168">
        <v>150.91</v>
      </c>
      <c r="G125" s="175">
        <f t="shared" si="3"/>
        <v>-6.3752276867030666E-3</v>
      </c>
      <c r="I125" s="11">
        <f t="shared" si="5"/>
        <v>118</v>
      </c>
      <c r="J125" s="175">
        <v>-9.2384086841035273E-4</v>
      </c>
    </row>
    <row r="126" spans="3:10" x14ac:dyDescent="0.25">
      <c r="C126" s="11">
        <f t="shared" si="4"/>
        <v>133</v>
      </c>
      <c r="D126" s="168">
        <v>153.72</v>
      </c>
      <c r="E126" s="168">
        <v>158.74</v>
      </c>
      <c r="F126" s="168">
        <v>153.6</v>
      </c>
      <c r="G126" s="175">
        <f t="shared" si="3"/>
        <v>-2.0267686424474185E-2</v>
      </c>
      <c r="I126" s="11">
        <f t="shared" si="5"/>
        <v>119</v>
      </c>
      <c r="J126" s="175">
        <v>-8.7342112335386801E-4</v>
      </c>
    </row>
    <row r="127" spans="3:10" x14ac:dyDescent="0.25">
      <c r="C127" s="11">
        <f t="shared" si="4"/>
        <v>132</v>
      </c>
      <c r="D127" s="168">
        <v>156.9</v>
      </c>
      <c r="E127" s="168">
        <v>158.08000000000001</v>
      </c>
      <c r="F127" s="168">
        <v>153.08000000000001</v>
      </c>
      <c r="G127" s="175">
        <f t="shared" si="3"/>
        <v>1.5665458311755698E-2</v>
      </c>
      <c r="I127" s="11">
        <f t="shared" si="5"/>
        <v>120</v>
      </c>
      <c r="J127" s="175">
        <v>-5.9929582740292364E-4</v>
      </c>
    </row>
    <row r="128" spans="3:10" x14ac:dyDescent="0.25">
      <c r="C128" s="11">
        <f t="shared" si="4"/>
        <v>131</v>
      </c>
      <c r="D128" s="168">
        <v>154.47999999999999</v>
      </c>
      <c r="E128" s="168">
        <v>154.56</v>
      </c>
      <c r="F128" s="168">
        <v>149.1</v>
      </c>
      <c r="G128" s="175">
        <f t="shared" si="3"/>
        <v>2.5082946250829519E-2</v>
      </c>
      <c r="I128" s="11">
        <f t="shared" si="5"/>
        <v>121</v>
      </c>
      <c r="J128" s="175">
        <v>-5.2882072977256112E-4</v>
      </c>
    </row>
    <row r="129" spans="3:10" x14ac:dyDescent="0.25">
      <c r="C129" s="11">
        <f t="shared" si="4"/>
        <v>130</v>
      </c>
      <c r="D129" s="168">
        <v>150.69999999999999</v>
      </c>
      <c r="E129" s="168">
        <v>151.35</v>
      </c>
      <c r="F129" s="168">
        <v>148.37</v>
      </c>
      <c r="G129" s="175">
        <f t="shared" si="3"/>
        <v>-1.0960162761698644E-2</v>
      </c>
      <c r="I129" s="11">
        <f t="shared" si="5"/>
        <v>122</v>
      </c>
      <c r="J129" s="175">
        <v>0</v>
      </c>
    </row>
    <row r="130" spans="3:10" x14ac:dyDescent="0.25">
      <c r="C130" s="11">
        <f t="shared" si="4"/>
        <v>129</v>
      </c>
      <c r="D130" s="168">
        <v>152.37</v>
      </c>
      <c r="E130" s="168">
        <v>155.24</v>
      </c>
      <c r="F130" s="168">
        <v>151.38</v>
      </c>
      <c r="G130" s="175">
        <f t="shared" si="3"/>
        <v>-1.8929882171141554E-2</v>
      </c>
      <c r="I130" s="11">
        <f t="shared" si="5"/>
        <v>123</v>
      </c>
      <c r="J130" s="175">
        <v>3.0326924243340159E-4</v>
      </c>
    </row>
    <row r="131" spans="3:10" x14ac:dyDescent="0.25">
      <c r="C131" s="11">
        <f t="shared" si="4"/>
        <v>128</v>
      </c>
      <c r="D131" s="168">
        <v>155.31</v>
      </c>
      <c r="E131" s="168">
        <v>157.1</v>
      </c>
      <c r="F131" s="168">
        <v>153.61000000000001</v>
      </c>
      <c r="G131" s="175">
        <f t="shared" si="3"/>
        <v>9.5553822152885104E-3</v>
      </c>
      <c r="I131" s="11">
        <f t="shared" si="5"/>
        <v>124</v>
      </c>
      <c r="J131" s="175">
        <v>4.4375416019537539E-4</v>
      </c>
    </row>
    <row r="132" spans="3:10" x14ac:dyDescent="0.25">
      <c r="C132" s="11">
        <f t="shared" si="4"/>
        <v>127</v>
      </c>
      <c r="D132" s="168">
        <v>153.84</v>
      </c>
      <c r="E132" s="168">
        <v>160.54</v>
      </c>
      <c r="F132" s="168">
        <v>153.37</v>
      </c>
      <c r="G132" s="175">
        <f t="shared" si="3"/>
        <v>-5.8679556996879434E-2</v>
      </c>
      <c r="I132" s="11">
        <f t="shared" si="5"/>
        <v>125</v>
      </c>
      <c r="J132" s="175">
        <v>7.6521739130441802E-4</v>
      </c>
    </row>
    <row r="133" spans="3:10" x14ac:dyDescent="0.25">
      <c r="C133" s="11">
        <f t="shared" si="4"/>
        <v>126</v>
      </c>
      <c r="D133" s="168">
        <v>163.43</v>
      </c>
      <c r="E133" s="168">
        <v>164.26</v>
      </c>
      <c r="F133" s="168">
        <v>159.30000000000001</v>
      </c>
      <c r="G133" s="175">
        <f t="shared" si="3"/>
        <v>3.8507974836372805E-2</v>
      </c>
      <c r="I133" s="11">
        <f t="shared" si="5"/>
        <v>126</v>
      </c>
      <c r="J133" s="175">
        <v>9.279512162787551E-4</v>
      </c>
    </row>
    <row r="134" spans="3:10" x14ac:dyDescent="0.25">
      <c r="C134" s="11">
        <f t="shared" si="4"/>
        <v>125</v>
      </c>
      <c r="D134" s="168">
        <v>157.37</v>
      </c>
      <c r="E134" s="168">
        <v>157.82</v>
      </c>
      <c r="F134" s="168">
        <v>154.75</v>
      </c>
      <c r="G134" s="175">
        <f t="shared" si="3"/>
        <v>1.8839829081962911E-2</v>
      </c>
      <c r="I134" s="11">
        <f t="shared" si="5"/>
        <v>127</v>
      </c>
      <c r="J134" s="175">
        <v>1.1399259048161525E-3</v>
      </c>
    </row>
    <row r="135" spans="3:10" x14ac:dyDescent="0.25">
      <c r="C135" s="11">
        <f t="shared" si="4"/>
        <v>124</v>
      </c>
      <c r="D135" s="168">
        <v>154.46</v>
      </c>
      <c r="E135" s="168">
        <v>156.36000000000001</v>
      </c>
      <c r="F135" s="168">
        <v>152.68</v>
      </c>
      <c r="G135" s="175">
        <f t="shared" si="3"/>
        <v>-9.6178507309566674E-3</v>
      </c>
      <c r="I135" s="11">
        <f t="shared" si="5"/>
        <v>128</v>
      </c>
      <c r="J135" s="175">
        <v>1.7473607571896199E-3</v>
      </c>
    </row>
    <row r="136" spans="3:10" x14ac:dyDescent="0.25">
      <c r="C136" s="11">
        <f t="shared" si="4"/>
        <v>123</v>
      </c>
      <c r="D136" s="168">
        <v>155.96</v>
      </c>
      <c r="E136" s="168">
        <v>156.66999999999999</v>
      </c>
      <c r="F136" s="168">
        <v>153.61000000000001</v>
      </c>
      <c r="G136" s="175">
        <f t="shared" ref="G136:G199" si="6">D136/D137-1</f>
        <v>9.253866563126989E-3</v>
      </c>
      <c r="I136" s="11">
        <f t="shared" si="5"/>
        <v>129</v>
      </c>
      <c r="J136" s="175">
        <v>1.7939364946482073E-3</v>
      </c>
    </row>
    <row r="137" spans="3:10" x14ac:dyDescent="0.25">
      <c r="C137" s="11">
        <f t="shared" si="4"/>
        <v>122</v>
      </c>
      <c r="D137" s="168">
        <v>154.53</v>
      </c>
      <c r="E137" s="168">
        <v>157.09</v>
      </c>
      <c r="F137" s="168">
        <v>153.69</v>
      </c>
      <c r="G137" s="175">
        <f t="shared" si="6"/>
        <v>-8.2151338168281463E-3</v>
      </c>
      <c r="I137" s="11">
        <f t="shared" si="5"/>
        <v>130</v>
      </c>
      <c r="J137" s="175">
        <v>1.8041087120990174E-3</v>
      </c>
    </row>
    <row r="138" spans="3:10" x14ac:dyDescent="0.25">
      <c r="C138" s="11">
        <f t="shared" ref="C138:C201" si="7">C137-1</f>
        <v>121</v>
      </c>
      <c r="D138" s="168">
        <v>155.81</v>
      </c>
      <c r="E138" s="168">
        <v>160.36000000000001</v>
      </c>
      <c r="F138" s="168">
        <v>154.97</v>
      </c>
      <c r="G138" s="175">
        <f t="shared" si="6"/>
        <v>-1.361104076981523E-2</v>
      </c>
      <c r="I138" s="11">
        <f t="shared" ref="I138:I201" si="8">I137+1</f>
        <v>131</v>
      </c>
      <c r="J138" s="175">
        <v>1.8915084780111169E-3</v>
      </c>
    </row>
    <row r="139" spans="3:10" x14ac:dyDescent="0.25">
      <c r="C139" s="11">
        <f t="shared" si="7"/>
        <v>120</v>
      </c>
      <c r="D139" s="168">
        <v>157.96</v>
      </c>
      <c r="E139" s="168">
        <v>158.41999999999999</v>
      </c>
      <c r="F139" s="168">
        <v>154.66999999999999</v>
      </c>
      <c r="G139" s="175">
        <f t="shared" si="6"/>
        <v>4.706780307848879E-3</v>
      </c>
      <c r="I139" s="11">
        <f t="shared" si="8"/>
        <v>132</v>
      </c>
      <c r="J139" s="175">
        <v>1.9663812242309842E-3</v>
      </c>
    </row>
    <row r="140" spans="3:10" x14ac:dyDescent="0.25">
      <c r="C140" s="11">
        <f t="shared" si="7"/>
        <v>119</v>
      </c>
      <c r="D140" s="168">
        <v>157.22</v>
      </c>
      <c r="E140" s="168">
        <v>160.58000000000001</v>
      </c>
      <c r="F140" s="168">
        <v>157.13999999999999</v>
      </c>
      <c r="G140" s="175">
        <f t="shared" si="6"/>
        <v>-1.0634950600969084E-2</v>
      </c>
      <c r="I140" s="11">
        <f t="shared" si="8"/>
        <v>133</v>
      </c>
      <c r="J140" s="175">
        <v>2.0533880903490509E-3</v>
      </c>
    </row>
    <row r="141" spans="3:10" x14ac:dyDescent="0.25">
      <c r="C141" s="11">
        <f t="shared" si="7"/>
        <v>118</v>
      </c>
      <c r="D141" s="168">
        <v>158.91</v>
      </c>
      <c r="E141" s="168">
        <v>162.56</v>
      </c>
      <c r="F141" s="168">
        <v>157.72</v>
      </c>
      <c r="G141" s="175">
        <f t="shared" si="6"/>
        <v>-1.5305490147477951E-2</v>
      </c>
      <c r="I141" s="11">
        <f t="shared" si="8"/>
        <v>134</v>
      </c>
      <c r="J141" s="175">
        <v>2.2601874626071439E-3</v>
      </c>
    </row>
    <row r="142" spans="3:10" x14ac:dyDescent="0.25">
      <c r="C142" s="11">
        <f t="shared" si="7"/>
        <v>117</v>
      </c>
      <c r="D142" s="168">
        <v>161.38</v>
      </c>
      <c r="E142" s="168">
        <v>162.9</v>
      </c>
      <c r="F142" s="168">
        <v>159.82</v>
      </c>
      <c r="G142" s="175">
        <f t="shared" si="6"/>
        <v>-1.369025791468037E-2</v>
      </c>
      <c r="I142" s="11">
        <f t="shared" si="8"/>
        <v>135</v>
      </c>
      <c r="J142" s="175">
        <v>2.3556285245198705E-3</v>
      </c>
    </row>
    <row r="143" spans="3:10" x14ac:dyDescent="0.25">
      <c r="C143" s="11">
        <f t="shared" si="7"/>
        <v>116</v>
      </c>
      <c r="D143" s="168">
        <v>163.62</v>
      </c>
      <c r="E143" s="168">
        <v>171.05</v>
      </c>
      <c r="F143" s="168">
        <v>163.56</v>
      </c>
      <c r="G143" s="175">
        <f t="shared" si="6"/>
        <v>-3.7699229547726865E-2</v>
      </c>
      <c r="I143" s="11">
        <f t="shared" si="8"/>
        <v>136</v>
      </c>
      <c r="J143" s="175">
        <v>2.4689452974306914E-3</v>
      </c>
    </row>
    <row r="144" spans="3:10" x14ac:dyDescent="0.25">
      <c r="C144" s="11">
        <f t="shared" si="7"/>
        <v>115</v>
      </c>
      <c r="D144" s="168">
        <v>170.03</v>
      </c>
      <c r="E144" s="168">
        <v>170.14</v>
      </c>
      <c r="F144" s="168">
        <v>168.35</v>
      </c>
      <c r="G144" s="175">
        <f t="shared" si="6"/>
        <v>1.4922700411866607E-2</v>
      </c>
      <c r="I144" s="11">
        <f t="shared" si="8"/>
        <v>137</v>
      </c>
      <c r="J144" s="175">
        <v>2.8960129310344751E-3</v>
      </c>
    </row>
    <row r="145" spans="3:10" x14ac:dyDescent="0.25">
      <c r="C145" s="11">
        <f t="shared" si="7"/>
        <v>114</v>
      </c>
      <c r="D145" s="168">
        <v>167.53</v>
      </c>
      <c r="E145" s="168">
        <v>168.11</v>
      </c>
      <c r="F145" s="168">
        <v>166.25</v>
      </c>
      <c r="G145" s="175">
        <f t="shared" si="6"/>
        <v>1.7939364946482073E-3</v>
      </c>
      <c r="I145" s="11">
        <f t="shared" si="8"/>
        <v>138</v>
      </c>
      <c r="J145" s="175">
        <v>3.2531734387957201E-3</v>
      </c>
    </row>
    <row r="146" spans="3:10" x14ac:dyDescent="0.25">
      <c r="C146" s="11">
        <f t="shared" si="7"/>
        <v>113</v>
      </c>
      <c r="D146" s="168">
        <v>167.23</v>
      </c>
      <c r="E146" s="168">
        <v>168.71</v>
      </c>
      <c r="F146" s="168">
        <v>166.65</v>
      </c>
      <c r="G146" s="175">
        <f t="shared" si="6"/>
        <v>-2.029002804798008E-3</v>
      </c>
      <c r="I146" s="11">
        <f t="shared" si="8"/>
        <v>139</v>
      </c>
      <c r="J146" s="175">
        <v>3.2905782015983931E-3</v>
      </c>
    </row>
    <row r="147" spans="3:10" x14ac:dyDescent="0.25">
      <c r="C147" s="11">
        <f t="shared" si="7"/>
        <v>112</v>
      </c>
      <c r="D147" s="168">
        <v>167.57</v>
      </c>
      <c r="E147" s="168">
        <v>169.86</v>
      </c>
      <c r="F147" s="168">
        <v>167.14</v>
      </c>
      <c r="G147" s="175">
        <f t="shared" si="6"/>
        <v>-2.3029384328358327E-2</v>
      </c>
      <c r="I147" s="11">
        <f t="shared" si="8"/>
        <v>140</v>
      </c>
      <c r="J147" s="175">
        <v>3.5716563556349445E-3</v>
      </c>
    </row>
    <row r="148" spans="3:10" x14ac:dyDescent="0.25">
      <c r="C148" s="11">
        <f t="shared" si="7"/>
        <v>111</v>
      </c>
      <c r="D148" s="168">
        <v>171.52</v>
      </c>
      <c r="E148" s="168">
        <v>173.74</v>
      </c>
      <c r="F148" s="168">
        <v>171.31</v>
      </c>
      <c r="G148" s="175">
        <f t="shared" si="6"/>
        <v>-1.510192362905538E-2</v>
      </c>
      <c r="I148" s="11">
        <f t="shared" si="8"/>
        <v>141</v>
      </c>
      <c r="J148" s="175">
        <v>3.7341299477222645E-3</v>
      </c>
    </row>
    <row r="149" spans="3:10" x14ac:dyDescent="0.25">
      <c r="C149" s="11">
        <f t="shared" si="7"/>
        <v>110</v>
      </c>
      <c r="D149" s="168">
        <v>174.15</v>
      </c>
      <c r="E149" s="168">
        <v>174.9</v>
      </c>
      <c r="F149" s="168">
        <v>173.12</v>
      </c>
      <c r="G149" s="175">
        <f t="shared" si="6"/>
        <v>-2.2916069894013402E-3</v>
      </c>
      <c r="I149" s="11">
        <f t="shared" si="8"/>
        <v>142</v>
      </c>
      <c r="J149" s="175">
        <v>3.781847133757843E-3</v>
      </c>
    </row>
    <row r="150" spans="3:10" x14ac:dyDescent="0.25">
      <c r="C150" s="11">
        <f t="shared" si="7"/>
        <v>109</v>
      </c>
      <c r="D150" s="168">
        <v>174.55</v>
      </c>
      <c r="E150" s="168">
        <v>176.15</v>
      </c>
      <c r="F150" s="168">
        <v>172.57</v>
      </c>
      <c r="G150" s="175">
        <f t="shared" si="6"/>
        <v>8.7846038259262738E-3</v>
      </c>
      <c r="I150" s="11">
        <f t="shared" si="8"/>
        <v>143</v>
      </c>
      <c r="J150" s="175">
        <v>3.9022980199450163E-3</v>
      </c>
    </row>
    <row r="151" spans="3:10" x14ac:dyDescent="0.25">
      <c r="C151" s="11">
        <f t="shared" si="7"/>
        <v>108</v>
      </c>
      <c r="D151" s="168">
        <v>173.03</v>
      </c>
      <c r="E151" s="168">
        <v>173.71</v>
      </c>
      <c r="F151" s="168">
        <v>171.66</v>
      </c>
      <c r="G151" s="175">
        <f t="shared" si="6"/>
        <v>-9.2384086841035273E-4</v>
      </c>
      <c r="I151" s="11">
        <f t="shared" si="8"/>
        <v>144</v>
      </c>
      <c r="J151" s="175">
        <v>4.0888751735843609E-3</v>
      </c>
    </row>
    <row r="152" spans="3:10" x14ac:dyDescent="0.25">
      <c r="C152" s="11">
        <f t="shared" si="7"/>
        <v>107</v>
      </c>
      <c r="D152" s="168">
        <v>173.19</v>
      </c>
      <c r="E152" s="168">
        <v>173.39</v>
      </c>
      <c r="F152" s="168">
        <v>171.35</v>
      </c>
      <c r="G152" s="175">
        <f t="shared" si="6"/>
        <v>6.3335270191748894E-3</v>
      </c>
      <c r="I152" s="11">
        <f t="shared" si="8"/>
        <v>145</v>
      </c>
      <c r="J152" s="175">
        <v>4.1291032964008156E-3</v>
      </c>
    </row>
    <row r="153" spans="3:10" x14ac:dyDescent="0.25">
      <c r="C153" s="11">
        <f t="shared" si="7"/>
        <v>106</v>
      </c>
      <c r="D153" s="168">
        <v>172.1</v>
      </c>
      <c r="E153" s="168">
        <v>172.17</v>
      </c>
      <c r="F153" s="168">
        <v>169.4</v>
      </c>
      <c r="G153" s="175">
        <f t="shared" si="6"/>
        <v>2.1425603893405976E-2</v>
      </c>
      <c r="I153" s="11">
        <f t="shared" si="8"/>
        <v>146</v>
      </c>
      <c r="J153" s="175">
        <v>4.1750647854881251E-3</v>
      </c>
    </row>
    <row r="154" spans="3:10" x14ac:dyDescent="0.25">
      <c r="C154" s="11">
        <f t="shared" si="7"/>
        <v>105</v>
      </c>
      <c r="D154" s="168">
        <v>168.49</v>
      </c>
      <c r="E154" s="168">
        <v>170.99</v>
      </c>
      <c r="F154" s="168">
        <v>168.19</v>
      </c>
      <c r="G154" s="175">
        <f t="shared" si="6"/>
        <v>-4.4315764594659024E-3</v>
      </c>
      <c r="I154" s="11">
        <f t="shared" si="8"/>
        <v>147</v>
      </c>
      <c r="J154" s="175">
        <v>4.4563964656165744E-3</v>
      </c>
    </row>
    <row r="155" spans="3:10" x14ac:dyDescent="0.25">
      <c r="C155" s="11">
        <f t="shared" si="7"/>
        <v>104</v>
      </c>
      <c r="D155" s="168">
        <v>169.24</v>
      </c>
      <c r="E155" s="168">
        <v>169.34</v>
      </c>
      <c r="F155" s="168">
        <v>166.9</v>
      </c>
      <c r="G155" s="175">
        <f t="shared" si="6"/>
        <v>2.6194518554450763E-2</v>
      </c>
      <c r="I155" s="11">
        <f t="shared" si="8"/>
        <v>148</v>
      </c>
      <c r="J155" s="175">
        <v>4.706780307848879E-3</v>
      </c>
    </row>
    <row r="156" spans="3:10" x14ac:dyDescent="0.25">
      <c r="C156" s="11">
        <f t="shared" si="7"/>
        <v>103</v>
      </c>
      <c r="D156" s="168">
        <v>164.92</v>
      </c>
      <c r="E156" s="168">
        <v>165.82</v>
      </c>
      <c r="F156" s="168">
        <v>163.25</v>
      </c>
      <c r="G156" s="175">
        <f t="shared" si="6"/>
        <v>3.0326924243340159E-4</v>
      </c>
      <c r="I156" s="11">
        <f t="shared" si="8"/>
        <v>149</v>
      </c>
      <c r="J156" s="175">
        <v>4.7147249743764164E-3</v>
      </c>
    </row>
    <row r="157" spans="3:10" x14ac:dyDescent="0.25">
      <c r="C157" s="11">
        <f t="shared" si="7"/>
        <v>102</v>
      </c>
      <c r="D157" s="168">
        <v>164.87</v>
      </c>
      <c r="E157" s="168">
        <v>167.81</v>
      </c>
      <c r="F157" s="168">
        <v>164.2</v>
      </c>
      <c r="G157" s="175">
        <f t="shared" si="6"/>
        <v>-2.9029331720592522E-3</v>
      </c>
      <c r="I157" s="11">
        <f t="shared" si="8"/>
        <v>150</v>
      </c>
      <c r="J157" s="175">
        <v>5.0366300366300187E-3</v>
      </c>
    </row>
    <row r="158" spans="3:10" x14ac:dyDescent="0.25">
      <c r="C158" s="11">
        <f t="shared" si="7"/>
        <v>101</v>
      </c>
      <c r="D158" s="168">
        <v>165.35</v>
      </c>
      <c r="E158" s="168">
        <v>165.85</v>
      </c>
      <c r="F158" s="168">
        <v>163</v>
      </c>
      <c r="G158" s="175">
        <f t="shared" si="6"/>
        <v>-2.7742596948314713E-3</v>
      </c>
      <c r="I158" s="11">
        <f t="shared" si="8"/>
        <v>151</v>
      </c>
      <c r="J158" s="175">
        <v>5.2276791855825344E-3</v>
      </c>
    </row>
    <row r="159" spans="3:10" x14ac:dyDescent="0.25">
      <c r="C159" s="11">
        <f t="shared" si="7"/>
        <v>100</v>
      </c>
      <c r="D159" s="168">
        <v>165.81</v>
      </c>
      <c r="E159" s="168">
        <v>167.19</v>
      </c>
      <c r="F159" s="168">
        <v>164.43</v>
      </c>
      <c r="G159" s="175">
        <f t="shared" si="6"/>
        <v>-1.9262023716366539E-3</v>
      </c>
      <c r="I159" s="11">
        <f t="shared" si="8"/>
        <v>152</v>
      </c>
      <c r="J159" s="175">
        <v>5.9262218670927957E-3</v>
      </c>
    </row>
    <row r="160" spans="3:10" x14ac:dyDescent="0.25">
      <c r="C160" s="11">
        <f t="shared" si="7"/>
        <v>99</v>
      </c>
      <c r="D160" s="168">
        <v>166.13</v>
      </c>
      <c r="E160" s="168">
        <v>166.59</v>
      </c>
      <c r="F160" s="168">
        <v>160.75</v>
      </c>
      <c r="G160" s="175">
        <f t="shared" si="6"/>
        <v>3.8247609524404647E-2</v>
      </c>
      <c r="I160" s="11">
        <f t="shared" si="8"/>
        <v>153</v>
      </c>
      <c r="J160" s="175">
        <v>6.3335270191748894E-3</v>
      </c>
    </row>
    <row r="161" spans="3:10" x14ac:dyDescent="0.25">
      <c r="C161" s="11">
        <f t="shared" si="7"/>
        <v>98</v>
      </c>
      <c r="D161" s="168">
        <v>160.01</v>
      </c>
      <c r="E161" s="168">
        <v>162.41</v>
      </c>
      <c r="F161" s="168">
        <v>159.63</v>
      </c>
      <c r="G161" s="175">
        <f t="shared" si="6"/>
        <v>-9.2873506284441021E-3</v>
      </c>
      <c r="I161" s="11">
        <f t="shared" si="8"/>
        <v>154</v>
      </c>
      <c r="J161" s="175">
        <v>6.454038473588497E-3</v>
      </c>
    </row>
    <row r="162" spans="3:10" x14ac:dyDescent="0.25">
      <c r="C162" s="11">
        <f t="shared" si="7"/>
        <v>97</v>
      </c>
      <c r="D162" s="168">
        <v>161.51</v>
      </c>
      <c r="E162" s="168">
        <v>163.59</v>
      </c>
      <c r="F162" s="168">
        <v>160.88999999999999</v>
      </c>
      <c r="G162" s="175">
        <f t="shared" si="6"/>
        <v>-6.1534674789244237E-3</v>
      </c>
      <c r="I162" s="11">
        <f t="shared" si="8"/>
        <v>155</v>
      </c>
      <c r="J162" s="175">
        <v>6.5662930291170429E-3</v>
      </c>
    </row>
    <row r="163" spans="3:10" x14ac:dyDescent="0.25">
      <c r="C163" s="11">
        <f t="shared" si="7"/>
        <v>96</v>
      </c>
      <c r="D163" s="168">
        <v>162.51</v>
      </c>
      <c r="E163" s="168">
        <v>163.63</v>
      </c>
      <c r="F163" s="168">
        <v>159.5</v>
      </c>
      <c r="G163" s="175">
        <f t="shared" si="6"/>
        <v>3.2793136320305116E-2</v>
      </c>
      <c r="I163" s="11">
        <f t="shared" si="8"/>
        <v>156</v>
      </c>
      <c r="J163" s="175">
        <v>6.6727327873823405E-3</v>
      </c>
    </row>
    <row r="164" spans="3:10" x14ac:dyDescent="0.25">
      <c r="C164" s="11">
        <f t="shared" si="7"/>
        <v>95</v>
      </c>
      <c r="D164" s="168">
        <v>157.35</v>
      </c>
      <c r="E164" s="168">
        <v>157.63999999999999</v>
      </c>
      <c r="F164" s="168">
        <v>154.41</v>
      </c>
      <c r="G164" s="175">
        <f t="shared" si="6"/>
        <v>3.5716563556349445E-3</v>
      </c>
      <c r="I164" s="11">
        <f t="shared" si="8"/>
        <v>157</v>
      </c>
      <c r="J164" s="175">
        <v>6.7371283762902578E-3</v>
      </c>
    </row>
    <row r="165" spans="3:10" x14ac:dyDescent="0.25">
      <c r="C165" s="11">
        <f t="shared" si="7"/>
        <v>94</v>
      </c>
      <c r="D165" s="168">
        <v>156.79</v>
      </c>
      <c r="E165" s="168">
        <v>157.33000000000001</v>
      </c>
      <c r="F165" s="168">
        <v>152.16</v>
      </c>
      <c r="G165" s="175">
        <f t="shared" si="6"/>
        <v>3.4234828496042313E-2</v>
      </c>
      <c r="I165" s="11">
        <f t="shared" si="8"/>
        <v>158</v>
      </c>
      <c r="J165" s="175">
        <v>6.782476295937423E-3</v>
      </c>
    </row>
    <row r="166" spans="3:10" x14ac:dyDescent="0.25">
      <c r="C166" s="11">
        <f t="shared" si="7"/>
        <v>93</v>
      </c>
      <c r="D166" s="168">
        <v>151.6</v>
      </c>
      <c r="E166" s="168">
        <v>153.09</v>
      </c>
      <c r="F166" s="168">
        <v>150.80000000000001</v>
      </c>
      <c r="G166" s="175">
        <f t="shared" si="6"/>
        <v>-8.826413860738791E-3</v>
      </c>
      <c r="I166" s="11">
        <f t="shared" si="8"/>
        <v>159</v>
      </c>
      <c r="J166" s="175">
        <v>6.8337129840547739E-3</v>
      </c>
    </row>
    <row r="167" spans="3:10" x14ac:dyDescent="0.25">
      <c r="C167" s="11">
        <f t="shared" si="7"/>
        <v>92</v>
      </c>
      <c r="D167" s="168">
        <v>152.94999999999999</v>
      </c>
      <c r="E167" s="168">
        <v>155.04</v>
      </c>
      <c r="F167" s="168">
        <v>152.28</v>
      </c>
      <c r="G167" s="175">
        <f t="shared" si="6"/>
        <v>-7.3982737361283357E-3</v>
      </c>
      <c r="I167" s="11">
        <f t="shared" si="8"/>
        <v>160</v>
      </c>
      <c r="J167" s="175">
        <v>7.9007554231063093E-3</v>
      </c>
    </row>
    <row r="168" spans="3:10" x14ac:dyDescent="0.25">
      <c r="C168" s="11">
        <f t="shared" si="7"/>
        <v>91</v>
      </c>
      <c r="D168" s="168">
        <v>154.09</v>
      </c>
      <c r="E168" s="168">
        <v>156.28</v>
      </c>
      <c r="F168" s="168">
        <v>153.41</v>
      </c>
      <c r="G168" s="175">
        <f t="shared" si="6"/>
        <v>-8.1107177341486203E-3</v>
      </c>
      <c r="I168" s="11">
        <f t="shared" si="8"/>
        <v>161</v>
      </c>
      <c r="J168" s="175">
        <v>8.2336216088141345E-3</v>
      </c>
    </row>
    <row r="169" spans="3:10" x14ac:dyDescent="0.25">
      <c r="C169" s="11">
        <f t="shared" si="7"/>
        <v>90</v>
      </c>
      <c r="D169" s="168">
        <v>155.35</v>
      </c>
      <c r="E169" s="168">
        <v>155.57</v>
      </c>
      <c r="F169" s="168">
        <v>151.94</v>
      </c>
      <c r="G169" s="175">
        <f t="shared" si="6"/>
        <v>1.5094093047569368E-2</v>
      </c>
      <c r="I169" s="11">
        <f t="shared" si="8"/>
        <v>162</v>
      </c>
      <c r="J169" s="175">
        <v>8.2475632199576765E-3</v>
      </c>
    </row>
    <row r="170" spans="3:10" x14ac:dyDescent="0.25">
      <c r="C170" s="11">
        <f t="shared" si="7"/>
        <v>89</v>
      </c>
      <c r="D170" s="168">
        <v>153.04</v>
      </c>
      <c r="E170" s="168">
        <v>153.72</v>
      </c>
      <c r="F170" s="168">
        <v>150.37</v>
      </c>
      <c r="G170" s="175">
        <f t="shared" si="6"/>
        <v>1.3509933774834337E-2</v>
      </c>
      <c r="I170" s="11">
        <f t="shared" si="8"/>
        <v>163</v>
      </c>
      <c r="J170" s="175">
        <v>8.3773087071241648E-3</v>
      </c>
    </row>
    <row r="171" spans="3:10" x14ac:dyDescent="0.25">
      <c r="C171" s="11">
        <f t="shared" si="7"/>
        <v>88</v>
      </c>
      <c r="D171" s="168">
        <v>151</v>
      </c>
      <c r="E171" s="168">
        <v>151.22999999999999</v>
      </c>
      <c r="F171" s="168">
        <v>146.91</v>
      </c>
      <c r="G171" s="175">
        <f t="shared" si="6"/>
        <v>2.672196913034619E-2</v>
      </c>
      <c r="I171" s="11">
        <f t="shared" si="8"/>
        <v>164</v>
      </c>
      <c r="J171" s="175">
        <v>8.5376265398220408E-3</v>
      </c>
    </row>
    <row r="172" spans="3:10" x14ac:dyDescent="0.25">
      <c r="C172" s="11">
        <f t="shared" si="7"/>
        <v>87</v>
      </c>
      <c r="D172" s="168">
        <v>147.07</v>
      </c>
      <c r="E172" s="168">
        <v>151.57</v>
      </c>
      <c r="F172" s="168">
        <v>146.69999999999999</v>
      </c>
      <c r="G172" s="175">
        <f t="shared" si="6"/>
        <v>-2.0643270959579074E-2</v>
      </c>
      <c r="I172" s="11">
        <f t="shared" si="8"/>
        <v>165</v>
      </c>
      <c r="J172" s="175">
        <v>8.7563075096468435E-3</v>
      </c>
    </row>
    <row r="173" spans="3:10" x14ac:dyDescent="0.25">
      <c r="C173" s="11">
        <f t="shared" si="7"/>
        <v>86</v>
      </c>
      <c r="D173" s="168">
        <v>150.16999999999999</v>
      </c>
      <c r="E173" s="168">
        <v>150.86000000000001</v>
      </c>
      <c r="F173" s="168">
        <v>148.19999999999999</v>
      </c>
      <c r="G173" s="175">
        <f t="shared" si="6"/>
        <v>1.1450124604297063E-2</v>
      </c>
      <c r="I173" s="11">
        <f t="shared" si="8"/>
        <v>166</v>
      </c>
      <c r="J173" s="175">
        <v>8.7846038259262738E-3</v>
      </c>
    </row>
    <row r="174" spans="3:10" x14ac:dyDescent="0.25">
      <c r="C174" s="11">
        <f t="shared" si="7"/>
        <v>85</v>
      </c>
      <c r="D174" s="168">
        <v>148.47</v>
      </c>
      <c r="E174" s="168">
        <v>148.94999999999999</v>
      </c>
      <c r="F174" s="168">
        <v>143.25</v>
      </c>
      <c r="G174" s="175">
        <f t="shared" si="6"/>
        <v>2.0482507388823956E-2</v>
      </c>
      <c r="I174" s="11">
        <f t="shared" si="8"/>
        <v>167</v>
      </c>
      <c r="J174" s="175">
        <v>9.0209790209789809E-3</v>
      </c>
    </row>
    <row r="175" spans="3:10" x14ac:dyDescent="0.25">
      <c r="C175" s="11">
        <f t="shared" si="7"/>
        <v>84</v>
      </c>
      <c r="D175" s="168">
        <v>145.49</v>
      </c>
      <c r="E175" s="168">
        <v>146.44999999999999</v>
      </c>
      <c r="F175" s="168">
        <v>142.12</v>
      </c>
      <c r="G175" s="175">
        <f t="shared" si="6"/>
        <v>-2.536679007267284E-3</v>
      </c>
      <c r="I175" s="11">
        <f t="shared" si="8"/>
        <v>168</v>
      </c>
      <c r="J175" s="175">
        <v>9.253866563126989E-3</v>
      </c>
    </row>
    <row r="176" spans="3:10" x14ac:dyDescent="0.25">
      <c r="C176" s="11">
        <f t="shared" si="7"/>
        <v>83</v>
      </c>
      <c r="D176" s="168">
        <v>145.86000000000001</v>
      </c>
      <c r="E176" s="168">
        <v>148.44999999999999</v>
      </c>
      <c r="F176" s="168">
        <v>145.05000000000001</v>
      </c>
      <c r="G176" s="175">
        <f t="shared" si="6"/>
        <v>6.8337129840547739E-3</v>
      </c>
      <c r="I176" s="11">
        <f t="shared" si="8"/>
        <v>169</v>
      </c>
      <c r="J176" s="175">
        <v>9.4094515834561854E-3</v>
      </c>
    </row>
    <row r="177" spans="3:10" x14ac:dyDescent="0.25">
      <c r="C177" s="11">
        <f t="shared" si="7"/>
        <v>82</v>
      </c>
      <c r="D177" s="168">
        <v>144.87</v>
      </c>
      <c r="E177" s="168">
        <v>146.63999999999999</v>
      </c>
      <c r="F177" s="168">
        <v>143.78</v>
      </c>
      <c r="G177" s="175">
        <f t="shared" si="6"/>
        <v>-1.4757889009793135E-2</v>
      </c>
      <c r="I177" s="11">
        <f t="shared" si="8"/>
        <v>170</v>
      </c>
      <c r="J177" s="175">
        <v>9.5553822152885104E-3</v>
      </c>
    </row>
    <row r="178" spans="3:10" x14ac:dyDescent="0.25">
      <c r="C178" s="11">
        <f t="shared" si="7"/>
        <v>81</v>
      </c>
      <c r="D178" s="168">
        <v>147.04</v>
      </c>
      <c r="E178" s="168">
        <v>147.55000000000001</v>
      </c>
      <c r="F178" s="168">
        <v>145</v>
      </c>
      <c r="G178" s="175">
        <f t="shared" si="6"/>
        <v>4.7147249743764164E-3</v>
      </c>
      <c r="I178" s="11">
        <f t="shared" si="8"/>
        <v>171</v>
      </c>
      <c r="J178" s="175">
        <v>9.6072336818309179E-3</v>
      </c>
    </row>
    <row r="179" spans="3:10" x14ac:dyDescent="0.25">
      <c r="C179" s="11">
        <f t="shared" si="7"/>
        <v>80</v>
      </c>
      <c r="D179" s="168">
        <v>146.35</v>
      </c>
      <c r="E179" s="168">
        <v>146.55000000000001</v>
      </c>
      <c r="F179" s="168">
        <v>143.28</v>
      </c>
      <c r="G179" s="175">
        <f t="shared" si="6"/>
        <v>2.3999440246291748E-2</v>
      </c>
      <c r="I179" s="11">
        <f t="shared" si="8"/>
        <v>172</v>
      </c>
      <c r="J179" s="175">
        <v>9.6226892884272441E-3</v>
      </c>
    </row>
    <row r="180" spans="3:10" x14ac:dyDescent="0.25">
      <c r="C180" s="11">
        <f t="shared" si="7"/>
        <v>79</v>
      </c>
      <c r="D180" s="168">
        <v>142.91999999999999</v>
      </c>
      <c r="E180" s="168">
        <v>144.12</v>
      </c>
      <c r="F180" s="168">
        <v>141.08000000000001</v>
      </c>
      <c r="G180" s="175">
        <f t="shared" si="6"/>
        <v>9.6072336818309179E-3</v>
      </c>
      <c r="I180" s="11">
        <f t="shared" si="8"/>
        <v>173</v>
      </c>
      <c r="J180" s="175">
        <v>1.0063071362766518E-2</v>
      </c>
    </row>
    <row r="181" spans="3:10" x14ac:dyDescent="0.25">
      <c r="C181" s="11">
        <f t="shared" si="7"/>
        <v>78</v>
      </c>
      <c r="D181" s="168">
        <v>141.56</v>
      </c>
      <c r="E181" s="168">
        <v>141.61000000000001</v>
      </c>
      <c r="F181" s="168">
        <v>136.93</v>
      </c>
      <c r="G181" s="175">
        <f t="shared" si="6"/>
        <v>1.8930396602605537E-2</v>
      </c>
      <c r="I181" s="11">
        <f t="shared" si="8"/>
        <v>174</v>
      </c>
      <c r="J181" s="175">
        <v>1.011918147065427E-2</v>
      </c>
    </row>
    <row r="182" spans="3:10" x14ac:dyDescent="0.25">
      <c r="C182" s="11">
        <f t="shared" si="7"/>
        <v>77</v>
      </c>
      <c r="D182" s="168">
        <v>138.93</v>
      </c>
      <c r="E182" s="168">
        <v>139.04</v>
      </c>
      <c r="F182" s="168">
        <v>135.66</v>
      </c>
      <c r="G182" s="175">
        <f t="shared" si="6"/>
        <v>1.6164423639555281E-2</v>
      </c>
      <c r="I182" s="11">
        <f t="shared" si="8"/>
        <v>175</v>
      </c>
      <c r="J182" s="175">
        <v>1.0314224034540631E-2</v>
      </c>
    </row>
    <row r="183" spans="3:10" x14ac:dyDescent="0.25">
      <c r="C183" s="11">
        <f t="shared" si="7"/>
        <v>76</v>
      </c>
      <c r="D183" s="168">
        <v>136.72</v>
      </c>
      <c r="E183" s="168">
        <v>138.37</v>
      </c>
      <c r="F183" s="168">
        <v>133.77000000000001</v>
      </c>
      <c r="G183" s="175">
        <f t="shared" si="6"/>
        <v>-1.8027723910076787E-2</v>
      </c>
      <c r="I183" s="11">
        <f t="shared" si="8"/>
        <v>176</v>
      </c>
      <c r="J183" s="175">
        <v>1.1450124604297063E-2</v>
      </c>
    </row>
    <row r="184" spans="3:10" x14ac:dyDescent="0.25">
      <c r="C184" s="11">
        <f t="shared" si="7"/>
        <v>75</v>
      </c>
      <c r="D184" s="168">
        <v>139.22999999999999</v>
      </c>
      <c r="E184" s="168">
        <v>140.66999999999999</v>
      </c>
      <c r="F184" s="168">
        <v>136.66999999999999</v>
      </c>
      <c r="G184" s="175">
        <f t="shared" si="6"/>
        <v>1.3023864959254894E-2</v>
      </c>
      <c r="I184" s="11">
        <f t="shared" si="8"/>
        <v>177</v>
      </c>
      <c r="J184" s="175">
        <v>1.1523378582201982E-2</v>
      </c>
    </row>
    <row r="185" spans="3:10" x14ac:dyDescent="0.25">
      <c r="C185" s="11">
        <f t="shared" si="7"/>
        <v>74</v>
      </c>
      <c r="D185" s="168">
        <v>137.44</v>
      </c>
      <c r="E185" s="168">
        <v>143.41999999999999</v>
      </c>
      <c r="F185" s="168">
        <v>137.33000000000001</v>
      </c>
      <c r="G185" s="175">
        <f t="shared" si="6"/>
        <v>-2.9789637159395754E-2</v>
      </c>
      <c r="I185" s="11">
        <f t="shared" si="8"/>
        <v>178</v>
      </c>
      <c r="J185" s="175">
        <v>1.1533138551437894E-2</v>
      </c>
    </row>
    <row r="186" spans="3:10" x14ac:dyDescent="0.25">
      <c r="C186" s="11">
        <f t="shared" si="7"/>
        <v>73</v>
      </c>
      <c r="D186" s="168">
        <v>141.66</v>
      </c>
      <c r="E186" s="168">
        <v>143.49</v>
      </c>
      <c r="F186" s="168">
        <v>140.97</v>
      </c>
      <c r="G186" s="175">
        <f t="shared" si="6"/>
        <v>0</v>
      </c>
      <c r="I186" s="11">
        <f t="shared" si="8"/>
        <v>179</v>
      </c>
      <c r="J186" s="175">
        <v>1.1869436201780381E-2</v>
      </c>
    </row>
    <row r="187" spans="3:10" x14ac:dyDescent="0.25">
      <c r="C187" s="11">
        <f t="shared" si="7"/>
        <v>72</v>
      </c>
      <c r="D187" s="168">
        <v>141.66</v>
      </c>
      <c r="E187" s="168">
        <v>141.91</v>
      </c>
      <c r="F187" s="168">
        <v>139.77000000000001</v>
      </c>
      <c r="G187" s="175">
        <f t="shared" si="6"/>
        <v>2.4517248860924212E-2</v>
      </c>
      <c r="I187" s="11">
        <f t="shared" si="8"/>
        <v>180</v>
      </c>
      <c r="J187" s="175">
        <v>1.2132822477650018E-2</v>
      </c>
    </row>
    <row r="188" spans="3:10" x14ac:dyDescent="0.25">
      <c r="C188" s="11">
        <f t="shared" si="7"/>
        <v>71</v>
      </c>
      <c r="D188" s="168">
        <v>138.27000000000001</v>
      </c>
      <c r="E188" s="168">
        <v>138.59</v>
      </c>
      <c r="F188" s="168">
        <v>135.63</v>
      </c>
      <c r="G188" s="175">
        <f t="shared" si="6"/>
        <v>2.1573697820465476E-2</v>
      </c>
      <c r="I188" s="11">
        <f t="shared" si="8"/>
        <v>181</v>
      </c>
      <c r="J188" s="175">
        <v>1.2971301834800775E-2</v>
      </c>
    </row>
    <row r="189" spans="3:10" x14ac:dyDescent="0.25">
      <c r="C189" s="11">
        <f t="shared" si="7"/>
        <v>70</v>
      </c>
      <c r="D189" s="168">
        <v>135.35</v>
      </c>
      <c r="E189" s="168">
        <v>137.76</v>
      </c>
      <c r="F189" s="168">
        <v>133.91</v>
      </c>
      <c r="G189" s="175">
        <f t="shared" si="6"/>
        <v>-3.8271877529992837E-3</v>
      </c>
      <c r="I189" s="11">
        <f t="shared" si="8"/>
        <v>182</v>
      </c>
      <c r="J189" s="175">
        <v>1.3023864959254894E-2</v>
      </c>
    </row>
    <row r="190" spans="3:10" x14ac:dyDescent="0.25">
      <c r="C190" s="11">
        <f t="shared" si="7"/>
        <v>69</v>
      </c>
      <c r="D190" s="168">
        <v>135.87</v>
      </c>
      <c r="E190" s="168">
        <v>137.06</v>
      </c>
      <c r="F190" s="168">
        <v>133.32</v>
      </c>
      <c r="G190" s="175">
        <f t="shared" si="6"/>
        <v>3.2760717543326212E-2</v>
      </c>
      <c r="I190" s="11">
        <f t="shared" si="8"/>
        <v>183</v>
      </c>
      <c r="J190" s="175">
        <v>1.3509933774834337E-2</v>
      </c>
    </row>
    <row r="191" spans="3:10" x14ac:dyDescent="0.25">
      <c r="C191" s="11">
        <f t="shared" si="7"/>
        <v>68</v>
      </c>
      <c r="D191" s="168">
        <v>131.56</v>
      </c>
      <c r="E191" s="168">
        <v>133.08000000000001</v>
      </c>
      <c r="F191" s="168">
        <v>129.81</v>
      </c>
      <c r="G191" s="175">
        <f t="shared" si="6"/>
        <v>1.1533138551437894E-2</v>
      </c>
      <c r="I191" s="11">
        <f t="shared" si="8"/>
        <v>184</v>
      </c>
      <c r="J191" s="175">
        <v>1.3684356765768291E-2</v>
      </c>
    </row>
    <row r="192" spans="3:10" x14ac:dyDescent="0.25">
      <c r="C192" s="11">
        <f t="shared" si="7"/>
        <v>67</v>
      </c>
      <c r="D192" s="168">
        <v>130.06</v>
      </c>
      <c r="E192" s="168">
        <v>132.38999999999999</v>
      </c>
      <c r="F192" s="168">
        <v>129.04</v>
      </c>
      <c r="G192" s="175">
        <f t="shared" si="6"/>
        <v>-3.9651480469615308E-2</v>
      </c>
      <c r="I192" s="11">
        <f t="shared" si="8"/>
        <v>185</v>
      </c>
      <c r="J192" s="175">
        <v>1.3903394255874835E-2</v>
      </c>
    </row>
    <row r="193" spans="3:10" x14ac:dyDescent="0.25">
      <c r="C193" s="11">
        <f t="shared" si="7"/>
        <v>66</v>
      </c>
      <c r="D193" s="168">
        <v>135.43</v>
      </c>
      <c r="E193" s="168">
        <v>137.34</v>
      </c>
      <c r="F193" s="168">
        <v>132.16</v>
      </c>
      <c r="G193" s="175">
        <f t="shared" si="6"/>
        <v>2.011147936125357E-2</v>
      </c>
      <c r="I193" s="11">
        <f t="shared" si="8"/>
        <v>186</v>
      </c>
      <c r="J193" s="175">
        <v>1.4115223844429758E-2</v>
      </c>
    </row>
    <row r="194" spans="3:10" x14ac:dyDescent="0.25">
      <c r="C194" s="11">
        <f t="shared" si="7"/>
        <v>65</v>
      </c>
      <c r="D194" s="168">
        <v>132.76</v>
      </c>
      <c r="E194" s="168">
        <v>133.88999999999999</v>
      </c>
      <c r="F194" s="168">
        <v>131.47999999999999</v>
      </c>
      <c r="G194" s="175">
        <f t="shared" si="6"/>
        <v>6.6727327873823405E-3</v>
      </c>
      <c r="I194" s="11">
        <f t="shared" si="8"/>
        <v>187</v>
      </c>
      <c r="J194" s="175">
        <v>1.466117154246338E-2</v>
      </c>
    </row>
    <row r="195" spans="3:10" x14ac:dyDescent="0.25">
      <c r="C195" s="11">
        <f t="shared" si="7"/>
        <v>64</v>
      </c>
      <c r="D195" s="168">
        <v>131.88</v>
      </c>
      <c r="E195" s="168">
        <v>135.19999999999999</v>
      </c>
      <c r="F195" s="168">
        <v>131.44</v>
      </c>
      <c r="G195" s="175">
        <f t="shared" si="6"/>
        <v>-3.8284839203675314E-2</v>
      </c>
      <c r="I195" s="11">
        <f t="shared" si="8"/>
        <v>188</v>
      </c>
      <c r="J195" s="175">
        <v>1.4802743260677431E-2</v>
      </c>
    </row>
    <row r="196" spans="3:10" x14ac:dyDescent="0.25">
      <c r="C196" s="11">
        <f t="shared" si="7"/>
        <v>63</v>
      </c>
      <c r="D196" s="168">
        <v>137.13</v>
      </c>
      <c r="E196" s="168">
        <v>140.76</v>
      </c>
      <c r="F196" s="168">
        <v>137.06</v>
      </c>
      <c r="G196" s="175">
        <f t="shared" si="6"/>
        <v>-3.8628715647784584E-2</v>
      </c>
      <c r="I196" s="11">
        <f t="shared" si="8"/>
        <v>189</v>
      </c>
      <c r="J196" s="175">
        <v>1.4803327224023555E-2</v>
      </c>
    </row>
    <row r="197" spans="3:10" x14ac:dyDescent="0.25">
      <c r="C197" s="11">
        <f t="shared" si="7"/>
        <v>62</v>
      </c>
      <c r="D197" s="168">
        <v>142.63999999999999</v>
      </c>
      <c r="E197" s="168">
        <v>147.94999999999999</v>
      </c>
      <c r="F197" s="168">
        <v>142.53</v>
      </c>
      <c r="G197" s="175">
        <f t="shared" si="6"/>
        <v>-3.5955663692890161E-2</v>
      </c>
      <c r="I197" s="11">
        <f t="shared" si="8"/>
        <v>190</v>
      </c>
      <c r="J197" s="175">
        <v>1.4922700411866607E-2</v>
      </c>
    </row>
    <row r="198" spans="3:10" x14ac:dyDescent="0.25">
      <c r="C198" s="11">
        <f t="shared" si="7"/>
        <v>61</v>
      </c>
      <c r="D198" s="168">
        <v>147.96</v>
      </c>
      <c r="E198" s="168">
        <v>149.87</v>
      </c>
      <c r="F198" s="168">
        <v>147.46</v>
      </c>
      <c r="G198" s="175">
        <f t="shared" si="6"/>
        <v>-5.0433730078676131E-3</v>
      </c>
      <c r="I198" s="11">
        <f t="shared" si="8"/>
        <v>191</v>
      </c>
      <c r="J198" s="175">
        <v>1.5094093047569368E-2</v>
      </c>
    </row>
    <row r="199" spans="3:10" x14ac:dyDescent="0.25">
      <c r="C199" s="11">
        <f t="shared" si="7"/>
        <v>60</v>
      </c>
      <c r="D199" s="168">
        <v>148.71</v>
      </c>
      <c r="E199" s="168">
        <v>149</v>
      </c>
      <c r="F199" s="168">
        <v>144.1</v>
      </c>
      <c r="G199" s="175">
        <f t="shared" si="6"/>
        <v>1.7585876556726499E-2</v>
      </c>
      <c r="I199" s="11">
        <f t="shared" si="8"/>
        <v>192</v>
      </c>
      <c r="J199" s="175">
        <v>1.5665458311755698E-2</v>
      </c>
    </row>
    <row r="200" spans="3:10" x14ac:dyDescent="0.25">
      <c r="C200" s="11">
        <f t="shared" si="7"/>
        <v>59</v>
      </c>
      <c r="D200" s="168">
        <v>146.13999999999999</v>
      </c>
      <c r="E200" s="168">
        <v>148.57</v>
      </c>
      <c r="F200" s="168">
        <v>144.9</v>
      </c>
      <c r="G200" s="175">
        <f t="shared" ref="G200:G257" si="9">D200/D201-1</f>
        <v>5.2276791855825344E-3</v>
      </c>
      <c r="I200" s="11">
        <f t="shared" si="8"/>
        <v>193</v>
      </c>
      <c r="J200" s="175">
        <v>1.6112061028541236E-2</v>
      </c>
    </row>
    <row r="201" spans="3:10" x14ac:dyDescent="0.25">
      <c r="C201" s="11">
        <f t="shared" si="7"/>
        <v>58</v>
      </c>
      <c r="D201" s="168">
        <v>145.38</v>
      </c>
      <c r="E201" s="168">
        <v>147.97</v>
      </c>
      <c r="F201" s="168">
        <v>144.46</v>
      </c>
      <c r="G201" s="175">
        <f t="shared" si="9"/>
        <v>-3.8555651081277786E-2</v>
      </c>
      <c r="I201" s="11">
        <f t="shared" si="8"/>
        <v>194</v>
      </c>
      <c r="J201" s="175">
        <v>1.6164423639555281E-2</v>
      </c>
    </row>
    <row r="202" spans="3:10" x14ac:dyDescent="0.25">
      <c r="C202" s="11">
        <f t="shared" ref="C202:C258" si="10">C201-1</f>
        <v>57</v>
      </c>
      <c r="D202" s="168">
        <v>151.21</v>
      </c>
      <c r="E202" s="168">
        <v>151.27000000000001</v>
      </c>
      <c r="F202" s="168">
        <v>146.86000000000001</v>
      </c>
      <c r="G202" s="175">
        <f t="shared" si="9"/>
        <v>1.6811243359558858E-2</v>
      </c>
      <c r="I202" s="11">
        <f t="shared" ref="I202:I257" si="11">I201+1</f>
        <v>195</v>
      </c>
      <c r="J202" s="175">
        <v>1.6342598115233198E-2</v>
      </c>
    </row>
    <row r="203" spans="3:10" x14ac:dyDescent="0.25">
      <c r="C203" s="11">
        <f t="shared" si="10"/>
        <v>56</v>
      </c>
      <c r="D203" s="168">
        <v>148.71</v>
      </c>
      <c r="E203" s="168">
        <v>151.74</v>
      </c>
      <c r="F203" s="168">
        <v>147.68</v>
      </c>
      <c r="G203" s="175">
        <f t="shared" si="9"/>
        <v>-8.7342112335386801E-4</v>
      </c>
      <c r="I203" s="11">
        <f t="shared" si="11"/>
        <v>196</v>
      </c>
      <c r="J203" s="175">
        <v>1.6389983117613971E-2</v>
      </c>
    </row>
    <row r="204" spans="3:10" x14ac:dyDescent="0.25">
      <c r="C204" s="11">
        <f t="shared" si="10"/>
        <v>55</v>
      </c>
      <c r="D204" s="168">
        <v>148.84</v>
      </c>
      <c r="E204" s="168">
        <v>150.66</v>
      </c>
      <c r="F204" s="168">
        <v>146.84</v>
      </c>
      <c r="G204" s="175">
        <f t="shared" si="9"/>
        <v>-5.3461641272385396E-3</v>
      </c>
      <c r="I204" s="11">
        <f t="shared" si="11"/>
        <v>197</v>
      </c>
      <c r="J204" s="175">
        <v>1.6811243359558858E-2</v>
      </c>
    </row>
    <row r="205" spans="3:10" x14ac:dyDescent="0.25">
      <c r="C205" s="11">
        <f t="shared" si="10"/>
        <v>54</v>
      </c>
      <c r="D205" s="168">
        <v>149.63999999999999</v>
      </c>
      <c r="E205" s="168">
        <v>149.68</v>
      </c>
      <c r="F205" s="168">
        <v>145.26</v>
      </c>
      <c r="G205" s="175">
        <f t="shared" si="9"/>
        <v>4.075671164278738E-2</v>
      </c>
      <c r="I205" s="11">
        <f t="shared" si="11"/>
        <v>198</v>
      </c>
      <c r="J205" s="175">
        <v>1.7585876556726499E-2</v>
      </c>
    </row>
    <row r="206" spans="3:10" x14ac:dyDescent="0.25">
      <c r="C206" s="11">
        <f t="shared" si="10"/>
        <v>53</v>
      </c>
      <c r="D206" s="168">
        <v>143.78</v>
      </c>
      <c r="E206" s="168">
        <v>144.34</v>
      </c>
      <c r="F206" s="168">
        <v>137.13999999999999</v>
      </c>
      <c r="G206" s="175">
        <f t="shared" si="9"/>
        <v>2.3199544548818674E-2</v>
      </c>
      <c r="I206" s="11">
        <f t="shared" si="11"/>
        <v>199</v>
      </c>
      <c r="J206" s="175">
        <v>1.8539363040455559E-2</v>
      </c>
    </row>
    <row r="207" spans="3:10" x14ac:dyDescent="0.25">
      <c r="C207" s="11">
        <f t="shared" si="10"/>
        <v>52</v>
      </c>
      <c r="D207" s="168">
        <v>140.52000000000001</v>
      </c>
      <c r="E207" s="168">
        <v>141.79</v>
      </c>
      <c r="F207" s="168">
        <v>138.34</v>
      </c>
      <c r="G207" s="175">
        <f t="shared" si="9"/>
        <v>1.1399259048161525E-3</v>
      </c>
      <c r="I207" s="11">
        <f t="shared" si="11"/>
        <v>200</v>
      </c>
      <c r="J207" s="175">
        <v>1.8806701542944282E-2</v>
      </c>
    </row>
    <row r="208" spans="3:10" x14ac:dyDescent="0.25">
      <c r="C208" s="11">
        <f t="shared" si="10"/>
        <v>51</v>
      </c>
      <c r="D208" s="168">
        <v>140.36000000000001</v>
      </c>
      <c r="E208" s="168">
        <v>141.97</v>
      </c>
      <c r="F208" s="168">
        <v>137.33000000000001</v>
      </c>
      <c r="G208" s="175">
        <f t="shared" si="9"/>
        <v>-1.9215987701767911E-2</v>
      </c>
      <c r="I208" s="11">
        <f t="shared" si="11"/>
        <v>201</v>
      </c>
      <c r="J208" s="175">
        <v>1.8839829081962911E-2</v>
      </c>
    </row>
    <row r="209" spans="3:10" x14ac:dyDescent="0.25">
      <c r="C209" s="11">
        <f t="shared" si="10"/>
        <v>50</v>
      </c>
      <c r="D209" s="168">
        <v>143.11000000000001</v>
      </c>
      <c r="E209" s="168">
        <v>143.26</v>
      </c>
      <c r="F209" s="168">
        <v>137.65</v>
      </c>
      <c r="G209" s="175">
        <f t="shared" si="9"/>
        <v>4.0119194708917894E-2</v>
      </c>
      <c r="I209" s="11">
        <f t="shared" si="11"/>
        <v>202</v>
      </c>
      <c r="J209" s="175">
        <v>1.8930396602605537E-2</v>
      </c>
    </row>
    <row r="210" spans="3:10" x14ac:dyDescent="0.25">
      <c r="C210" s="11">
        <f t="shared" si="10"/>
        <v>49</v>
      </c>
      <c r="D210" s="168">
        <v>137.59</v>
      </c>
      <c r="E210" s="168">
        <v>140.69999999999999</v>
      </c>
      <c r="F210" s="168">
        <v>132.61000000000001</v>
      </c>
      <c r="G210" s="175">
        <f t="shared" si="9"/>
        <v>1.7473607571896199E-3</v>
      </c>
      <c r="I210" s="11">
        <f t="shared" si="11"/>
        <v>203</v>
      </c>
      <c r="J210" s="175">
        <v>1.9134396355353189E-2</v>
      </c>
    </row>
    <row r="211" spans="3:10" x14ac:dyDescent="0.25">
      <c r="C211" s="11">
        <f t="shared" si="10"/>
        <v>48</v>
      </c>
      <c r="D211" s="168">
        <v>137.35</v>
      </c>
      <c r="E211" s="168">
        <v>141.66</v>
      </c>
      <c r="F211" s="168">
        <v>136.6</v>
      </c>
      <c r="G211" s="175">
        <f t="shared" si="9"/>
        <v>-2.4641386166737722E-2</v>
      </c>
      <c r="I211" s="11">
        <f t="shared" si="11"/>
        <v>204</v>
      </c>
      <c r="J211" s="175">
        <v>1.9220817624011177E-2</v>
      </c>
    </row>
    <row r="212" spans="3:10" x14ac:dyDescent="0.25">
      <c r="C212" s="11">
        <f t="shared" si="10"/>
        <v>47</v>
      </c>
      <c r="D212" s="168">
        <v>140.82</v>
      </c>
      <c r="E212" s="168">
        <v>147.36000000000001</v>
      </c>
      <c r="F212" s="168">
        <v>139.9</v>
      </c>
      <c r="G212" s="175">
        <f t="shared" si="9"/>
        <v>-5.6419190565532129E-2</v>
      </c>
      <c r="I212" s="11">
        <f t="shared" si="11"/>
        <v>205</v>
      </c>
      <c r="J212" s="175">
        <v>1.9244710999802406E-2</v>
      </c>
    </row>
    <row r="213" spans="3:10" x14ac:dyDescent="0.25">
      <c r="C213" s="11">
        <f t="shared" si="10"/>
        <v>46</v>
      </c>
      <c r="D213" s="168">
        <v>149.24</v>
      </c>
      <c r="E213" s="168">
        <v>149.77000000000001</v>
      </c>
      <c r="F213" s="168">
        <v>146.68</v>
      </c>
      <c r="G213" s="175">
        <f t="shared" si="9"/>
        <v>2.5422564243507084E-2</v>
      </c>
      <c r="I213" s="11">
        <f t="shared" si="11"/>
        <v>206</v>
      </c>
      <c r="J213" s="175">
        <v>1.9268741063525496E-2</v>
      </c>
    </row>
    <row r="214" spans="3:10" x14ac:dyDescent="0.25">
      <c r="C214" s="11">
        <f t="shared" si="10"/>
        <v>45</v>
      </c>
      <c r="D214" s="168">
        <v>145.54</v>
      </c>
      <c r="E214" s="168">
        <v>147.52000000000001</v>
      </c>
      <c r="F214" s="168">
        <v>144.18</v>
      </c>
      <c r="G214" s="175">
        <f t="shared" si="9"/>
        <v>-1.0672286044456691E-2</v>
      </c>
      <c r="I214" s="11">
        <f t="shared" si="11"/>
        <v>207</v>
      </c>
      <c r="J214" s="175">
        <v>1.9337571094011574E-2</v>
      </c>
    </row>
    <row r="215" spans="3:10" x14ac:dyDescent="0.25">
      <c r="C215" s="11">
        <f t="shared" si="10"/>
        <v>44</v>
      </c>
      <c r="D215" s="168">
        <v>147.11000000000001</v>
      </c>
      <c r="E215" s="168">
        <v>148.11000000000001</v>
      </c>
      <c r="F215" s="168">
        <v>143.11000000000001</v>
      </c>
      <c r="G215" s="175">
        <f t="shared" si="9"/>
        <v>3.1916386083052917E-2</v>
      </c>
      <c r="I215" s="11">
        <f t="shared" si="11"/>
        <v>208</v>
      </c>
      <c r="J215" s="175">
        <v>2.011147936125357E-2</v>
      </c>
    </row>
    <row r="216" spans="3:10" x14ac:dyDescent="0.25">
      <c r="C216" s="11">
        <f t="shared" si="10"/>
        <v>43</v>
      </c>
      <c r="D216" s="168">
        <v>142.56</v>
      </c>
      <c r="E216" s="168">
        <v>146.19999999999999</v>
      </c>
      <c r="F216" s="168">
        <v>138.80000000000001</v>
      </c>
      <c r="G216" s="175">
        <f t="shared" si="9"/>
        <v>-2.6894197952218368E-2</v>
      </c>
      <c r="I216" s="11">
        <f t="shared" si="11"/>
        <v>209</v>
      </c>
      <c r="J216" s="175">
        <v>2.0482507388823956E-2</v>
      </c>
    </row>
    <row r="217" spans="3:10" x14ac:dyDescent="0.25">
      <c r="C217" s="11">
        <f t="shared" si="10"/>
        <v>42</v>
      </c>
      <c r="D217" s="168">
        <v>146.5</v>
      </c>
      <c r="E217" s="168">
        <v>155.44999999999999</v>
      </c>
      <c r="F217" s="168">
        <v>145.81</v>
      </c>
      <c r="G217" s="175">
        <f t="shared" si="9"/>
        <v>-5.1841304769917773E-2</v>
      </c>
      <c r="I217" s="11">
        <f t="shared" si="11"/>
        <v>210</v>
      </c>
      <c r="J217" s="175">
        <v>2.0800580481315833E-2</v>
      </c>
    </row>
    <row r="218" spans="3:10" x14ac:dyDescent="0.25">
      <c r="C218" s="11">
        <f t="shared" si="10"/>
        <v>41</v>
      </c>
      <c r="D218" s="168">
        <v>154.51</v>
      </c>
      <c r="E218" s="168">
        <v>156.74</v>
      </c>
      <c r="F218" s="168">
        <v>152.93</v>
      </c>
      <c r="G218" s="175">
        <f t="shared" si="9"/>
        <v>1.6112061028541236E-2</v>
      </c>
      <c r="I218" s="11">
        <f t="shared" si="11"/>
        <v>211</v>
      </c>
      <c r="J218" s="175">
        <v>2.0918939110945001E-2</v>
      </c>
    </row>
    <row r="219" spans="3:10" x14ac:dyDescent="0.25">
      <c r="C219" s="11">
        <f t="shared" si="10"/>
        <v>40</v>
      </c>
      <c r="D219" s="168">
        <v>152.06</v>
      </c>
      <c r="E219" s="168">
        <v>155.83000000000001</v>
      </c>
      <c r="F219" s="168">
        <v>151.49</v>
      </c>
      <c r="G219" s="175">
        <f t="shared" si="9"/>
        <v>-3.3189216683621514E-2</v>
      </c>
      <c r="I219" s="11">
        <f t="shared" si="11"/>
        <v>212</v>
      </c>
      <c r="J219" s="175">
        <v>2.1112216017746599E-2</v>
      </c>
    </row>
    <row r="220" spans="3:10" x14ac:dyDescent="0.25">
      <c r="C220" s="11">
        <f t="shared" si="10"/>
        <v>39</v>
      </c>
      <c r="D220" s="168">
        <v>157.28</v>
      </c>
      <c r="E220" s="168">
        <v>159.44</v>
      </c>
      <c r="F220" s="168">
        <v>154.18</v>
      </c>
      <c r="G220" s="175">
        <f t="shared" si="9"/>
        <v>3.2531734387957201E-3</v>
      </c>
      <c r="I220" s="11">
        <f t="shared" si="11"/>
        <v>213</v>
      </c>
      <c r="J220" s="175">
        <v>2.1425603893405976E-2</v>
      </c>
    </row>
    <row r="221" spans="3:10" x14ac:dyDescent="0.25">
      <c r="C221" s="11">
        <f t="shared" si="10"/>
        <v>38</v>
      </c>
      <c r="D221" s="168">
        <v>156.77000000000001</v>
      </c>
      <c r="E221" s="168">
        <v>164.08</v>
      </c>
      <c r="F221" s="168">
        <v>154.94999999999999</v>
      </c>
      <c r="G221" s="175">
        <f t="shared" si="9"/>
        <v>-5.5716178773641767E-2</v>
      </c>
      <c r="I221" s="11">
        <f t="shared" si="11"/>
        <v>214</v>
      </c>
      <c r="J221" s="175">
        <v>2.1573697820465476E-2</v>
      </c>
    </row>
    <row r="222" spans="3:10" x14ac:dyDescent="0.25">
      <c r="C222" s="11">
        <f t="shared" si="10"/>
        <v>37</v>
      </c>
      <c r="D222" s="168">
        <v>166.02</v>
      </c>
      <c r="E222" s="168">
        <v>166.48</v>
      </c>
      <c r="F222" s="168">
        <v>159.26</v>
      </c>
      <c r="G222" s="175">
        <f t="shared" si="9"/>
        <v>4.1008276899924923E-2</v>
      </c>
      <c r="I222" s="11">
        <f t="shared" si="11"/>
        <v>215</v>
      </c>
      <c r="J222" s="175">
        <v>2.2677868515363242E-2</v>
      </c>
    </row>
    <row r="223" spans="3:10" x14ac:dyDescent="0.25">
      <c r="C223" s="11">
        <f t="shared" si="10"/>
        <v>36</v>
      </c>
      <c r="D223" s="168">
        <v>159.47999999999999</v>
      </c>
      <c r="E223" s="168">
        <v>160.71</v>
      </c>
      <c r="F223" s="168">
        <v>156.32</v>
      </c>
      <c r="G223" s="175">
        <f t="shared" si="9"/>
        <v>9.6226892884272441E-3</v>
      </c>
      <c r="I223" s="11">
        <f t="shared" si="11"/>
        <v>216</v>
      </c>
      <c r="J223" s="175">
        <v>2.3199544548818674E-2</v>
      </c>
    </row>
    <row r="224" spans="3:10" x14ac:dyDescent="0.25">
      <c r="C224" s="11">
        <f t="shared" si="10"/>
        <v>35</v>
      </c>
      <c r="D224" s="168">
        <v>157.96</v>
      </c>
      <c r="E224" s="168">
        <v>158.22999999999999</v>
      </c>
      <c r="F224" s="168">
        <v>153.27000000000001</v>
      </c>
      <c r="G224" s="175">
        <f t="shared" si="9"/>
        <v>1.9663812242309842E-3</v>
      </c>
      <c r="I224" s="11">
        <f t="shared" si="11"/>
        <v>217</v>
      </c>
      <c r="J224" s="175">
        <v>2.3500398926525001E-2</v>
      </c>
    </row>
    <row r="225" spans="3:10" x14ac:dyDescent="0.25">
      <c r="C225" s="11">
        <f t="shared" si="10"/>
        <v>34</v>
      </c>
      <c r="D225" s="168">
        <v>157.65</v>
      </c>
      <c r="E225" s="168">
        <v>166.2</v>
      </c>
      <c r="F225" s="168">
        <v>157.25</v>
      </c>
      <c r="G225" s="175">
        <f t="shared" si="9"/>
        <v>-3.6604742116841726E-2</v>
      </c>
      <c r="I225" s="11">
        <f t="shared" si="11"/>
        <v>218</v>
      </c>
      <c r="J225" s="175">
        <v>2.3693419769376334E-2</v>
      </c>
    </row>
    <row r="226" spans="3:10" x14ac:dyDescent="0.25">
      <c r="C226" s="11">
        <f t="shared" si="10"/>
        <v>33</v>
      </c>
      <c r="D226" s="168">
        <v>163.63999999999999</v>
      </c>
      <c r="E226" s="168">
        <v>164.52</v>
      </c>
      <c r="F226" s="168">
        <v>158.93</v>
      </c>
      <c r="G226" s="175">
        <f t="shared" si="9"/>
        <v>4.5155521491984318E-2</v>
      </c>
      <c r="I226" s="11">
        <f t="shared" si="11"/>
        <v>219</v>
      </c>
      <c r="J226" s="175">
        <v>2.3809523809523725E-2</v>
      </c>
    </row>
    <row r="227" spans="3:10" x14ac:dyDescent="0.25">
      <c r="C227" s="11">
        <f t="shared" si="10"/>
        <v>32</v>
      </c>
      <c r="D227" s="168">
        <v>156.57</v>
      </c>
      <c r="E227" s="168">
        <v>159.79</v>
      </c>
      <c r="F227" s="168">
        <v>155.38</v>
      </c>
      <c r="G227" s="175">
        <f t="shared" si="9"/>
        <v>-1.4668367346939437E-3</v>
      </c>
      <c r="I227" s="11">
        <f t="shared" si="11"/>
        <v>220</v>
      </c>
      <c r="J227" s="175">
        <v>2.3999440246291748E-2</v>
      </c>
    </row>
    <row r="228" spans="3:10" x14ac:dyDescent="0.25">
      <c r="C228" s="11">
        <f t="shared" si="10"/>
        <v>31</v>
      </c>
      <c r="D228" s="168">
        <v>156.80000000000001</v>
      </c>
      <c r="E228" s="168">
        <v>162.34</v>
      </c>
      <c r="F228" s="168">
        <v>156.72</v>
      </c>
      <c r="G228" s="175">
        <f t="shared" si="9"/>
        <v>-3.7328094302553905E-2</v>
      </c>
      <c r="I228" s="11">
        <f t="shared" si="11"/>
        <v>221</v>
      </c>
      <c r="J228" s="175">
        <v>2.4399946956637164E-2</v>
      </c>
    </row>
    <row r="229" spans="3:10" x14ac:dyDescent="0.25">
      <c r="C229" s="11">
        <f t="shared" si="10"/>
        <v>30</v>
      </c>
      <c r="D229" s="168">
        <v>162.88</v>
      </c>
      <c r="E229" s="168">
        <v>163.16999999999999</v>
      </c>
      <c r="F229" s="168">
        <v>158.46</v>
      </c>
      <c r="G229" s="175">
        <f t="shared" si="9"/>
        <v>6.7371283762902578E-3</v>
      </c>
      <c r="I229" s="11">
        <f t="shared" si="11"/>
        <v>222</v>
      </c>
      <c r="J229" s="175">
        <v>2.4517248860924212E-2</v>
      </c>
    </row>
    <row r="230" spans="3:10" x14ac:dyDescent="0.25">
      <c r="C230" s="11">
        <f t="shared" si="10"/>
        <v>29</v>
      </c>
      <c r="D230" s="168">
        <v>161.79</v>
      </c>
      <c r="E230" s="168">
        <v>167.87</v>
      </c>
      <c r="F230" s="168">
        <v>161.5</v>
      </c>
      <c r="G230" s="175">
        <f t="shared" si="9"/>
        <v>-2.7821175339502457E-2</v>
      </c>
      <c r="I230" s="11">
        <f t="shared" si="11"/>
        <v>223</v>
      </c>
      <c r="J230" s="175">
        <v>2.5082946250829519E-2</v>
      </c>
    </row>
    <row r="231" spans="3:10" x14ac:dyDescent="0.25">
      <c r="C231" s="11">
        <f t="shared" si="10"/>
        <v>28</v>
      </c>
      <c r="D231" s="168">
        <v>166.42</v>
      </c>
      <c r="E231" s="168">
        <v>171.53</v>
      </c>
      <c r="F231" s="168">
        <v>165.91</v>
      </c>
      <c r="G231" s="175">
        <f t="shared" si="9"/>
        <v>-4.8436285355498709E-3</v>
      </c>
      <c r="I231" s="11">
        <f t="shared" si="11"/>
        <v>224</v>
      </c>
      <c r="J231" s="175">
        <v>2.5422564243507084E-2</v>
      </c>
    </row>
    <row r="232" spans="3:10" x14ac:dyDescent="0.25">
      <c r="C232" s="11">
        <f t="shared" si="10"/>
        <v>27</v>
      </c>
      <c r="D232" s="168">
        <v>167.23</v>
      </c>
      <c r="E232" s="168">
        <v>168.88</v>
      </c>
      <c r="F232" s="168">
        <v>166.1</v>
      </c>
      <c r="G232" s="175">
        <f t="shared" si="9"/>
        <v>-1.0155316606930143E-3</v>
      </c>
      <c r="I232" s="11">
        <f t="shared" si="11"/>
        <v>225</v>
      </c>
      <c r="J232" s="175">
        <v>2.5623025623025653E-2</v>
      </c>
    </row>
    <row r="233" spans="3:10" x14ac:dyDescent="0.25">
      <c r="C233" s="11">
        <f t="shared" si="10"/>
        <v>26</v>
      </c>
      <c r="D233" s="168">
        <v>167.4</v>
      </c>
      <c r="E233" s="168">
        <v>167.82</v>
      </c>
      <c r="F233" s="168">
        <v>163.91</v>
      </c>
      <c r="G233" s="175">
        <f t="shared" si="9"/>
        <v>1.4115223844429758E-2</v>
      </c>
      <c r="I233" s="11">
        <f t="shared" si="11"/>
        <v>226</v>
      </c>
      <c r="J233" s="175">
        <v>2.6194518554450763E-2</v>
      </c>
    </row>
    <row r="234" spans="3:10" x14ac:dyDescent="0.25">
      <c r="C234" s="11">
        <f t="shared" si="10"/>
        <v>25</v>
      </c>
      <c r="D234" s="168">
        <v>165.07</v>
      </c>
      <c r="E234" s="168">
        <v>166.6</v>
      </c>
      <c r="F234" s="168">
        <v>163.57</v>
      </c>
      <c r="G234" s="175">
        <f t="shared" si="9"/>
        <v>-1.3309940105269424E-3</v>
      </c>
      <c r="I234" s="11">
        <f t="shared" si="11"/>
        <v>227</v>
      </c>
      <c r="J234" s="175">
        <v>2.672196913034619E-2</v>
      </c>
    </row>
    <row r="235" spans="3:10" x14ac:dyDescent="0.25">
      <c r="C235" s="11">
        <f t="shared" si="10"/>
        <v>24</v>
      </c>
      <c r="D235" s="168">
        <v>165.29</v>
      </c>
      <c r="E235" s="168">
        <v>171.27</v>
      </c>
      <c r="F235" s="168">
        <v>165.04</v>
      </c>
      <c r="G235" s="175">
        <f t="shared" si="9"/>
        <v>-2.9988262910798147E-2</v>
      </c>
      <c r="I235" s="11">
        <f t="shared" si="11"/>
        <v>228</v>
      </c>
      <c r="J235" s="175">
        <v>2.7059069670130498E-2</v>
      </c>
    </row>
    <row r="236" spans="3:10" x14ac:dyDescent="0.25">
      <c r="C236" s="11">
        <f t="shared" si="10"/>
        <v>23</v>
      </c>
      <c r="D236" s="168">
        <v>170.4</v>
      </c>
      <c r="E236" s="168">
        <v>171.04</v>
      </c>
      <c r="F236" s="168">
        <v>166.77</v>
      </c>
      <c r="G236" s="175">
        <f t="shared" si="9"/>
        <v>1.6342598115233198E-2</v>
      </c>
      <c r="I236" s="11">
        <f t="shared" si="11"/>
        <v>229</v>
      </c>
      <c r="J236" s="175">
        <v>2.832434147889562E-2</v>
      </c>
    </row>
    <row r="237" spans="3:10" x14ac:dyDescent="0.25">
      <c r="C237" s="11">
        <f t="shared" si="10"/>
        <v>22</v>
      </c>
      <c r="D237" s="168">
        <v>167.66</v>
      </c>
      <c r="E237" s="168">
        <v>169.87</v>
      </c>
      <c r="F237" s="168">
        <v>166.64</v>
      </c>
      <c r="G237" s="175">
        <f t="shared" si="9"/>
        <v>1.1523378582201982E-2</v>
      </c>
      <c r="I237" s="11">
        <f t="shared" si="11"/>
        <v>230</v>
      </c>
      <c r="J237" s="175">
        <v>2.9015410406860509E-2</v>
      </c>
    </row>
    <row r="238" spans="3:10" x14ac:dyDescent="0.25">
      <c r="C238" s="11">
        <f t="shared" si="10"/>
        <v>21</v>
      </c>
      <c r="D238" s="168">
        <v>165.75</v>
      </c>
      <c r="E238" s="168">
        <v>169.03</v>
      </c>
      <c r="F238" s="168">
        <v>165.5</v>
      </c>
      <c r="G238" s="175">
        <f t="shared" si="9"/>
        <v>-2.551590334528786E-2</v>
      </c>
      <c r="I238" s="11">
        <f t="shared" si="11"/>
        <v>231</v>
      </c>
      <c r="J238" s="175">
        <v>2.9122705593293885E-2</v>
      </c>
    </row>
    <row r="239" spans="3:10" x14ac:dyDescent="0.25">
      <c r="C239" s="11">
        <f t="shared" si="10"/>
        <v>20</v>
      </c>
      <c r="D239" s="168">
        <v>170.09</v>
      </c>
      <c r="E239" s="168">
        <v>171.78</v>
      </c>
      <c r="F239" s="168">
        <v>169.2</v>
      </c>
      <c r="G239" s="175">
        <f t="shared" si="9"/>
        <v>-1.1908911351225626E-2</v>
      </c>
      <c r="I239" s="11">
        <f t="shared" si="11"/>
        <v>232</v>
      </c>
      <c r="J239" s="175">
        <v>2.96773336874252E-2</v>
      </c>
    </row>
    <row r="240" spans="3:10" x14ac:dyDescent="0.25">
      <c r="C240" s="11">
        <f t="shared" si="10"/>
        <v>19</v>
      </c>
      <c r="D240" s="168">
        <v>172.14</v>
      </c>
      <c r="E240" s="168">
        <v>173.36</v>
      </c>
      <c r="F240" s="168">
        <v>169.85</v>
      </c>
      <c r="G240" s="175">
        <f t="shared" si="9"/>
        <v>1.8041087120990174E-3</v>
      </c>
      <c r="I240" s="11">
        <f t="shared" si="11"/>
        <v>233</v>
      </c>
      <c r="J240" s="175">
        <v>3.0752532561505008E-2</v>
      </c>
    </row>
    <row r="241" spans="3:10" x14ac:dyDescent="0.25">
      <c r="C241" s="11">
        <f t="shared" si="10"/>
        <v>18</v>
      </c>
      <c r="D241" s="168">
        <v>171.83</v>
      </c>
      <c r="E241" s="168">
        <v>173.63</v>
      </c>
      <c r="F241" s="168">
        <v>170.13</v>
      </c>
      <c r="G241" s="175">
        <f t="shared" si="9"/>
        <v>-1.8450816862789821E-2</v>
      </c>
      <c r="I241" s="11">
        <f t="shared" si="11"/>
        <v>234</v>
      </c>
      <c r="J241" s="175">
        <v>3.1916386083052917E-2</v>
      </c>
    </row>
    <row r="242" spans="3:10" x14ac:dyDescent="0.25">
      <c r="C242" s="11">
        <f t="shared" si="10"/>
        <v>17</v>
      </c>
      <c r="D242" s="168">
        <v>175.06</v>
      </c>
      <c r="E242" s="168">
        <v>178.3</v>
      </c>
      <c r="F242" s="168">
        <v>174.42</v>
      </c>
      <c r="G242" s="175">
        <f t="shared" si="9"/>
        <v>-1.8941941268773799E-2</v>
      </c>
      <c r="I242" s="11">
        <f t="shared" si="11"/>
        <v>235</v>
      </c>
      <c r="J242" s="175">
        <v>3.2760717543326212E-2</v>
      </c>
    </row>
    <row r="243" spans="3:10" x14ac:dyDescent="0.25">
      <c r="C243" s="11">
        <f t="shared" si="10"/>
        <v>16</v>
      </c>
      <c r="D243" s="168">
        <v>178.44</v>
      </c>
      <c r="E243" s="168">
        <v>178.49</v>
      </c>
      <c r="F243" s="168">
        <v>174.44</v>
      </c>
      <c r="G243" s="175">
        <f t="shared" si="9"/>
        <v>2.3693419769376334E-2</v>
      </c>
      <c r="I243" s="11">
        <f t="shared" si="11"/>
        <v>236</v>
      </c>
      <c r="J243" s="175">
        <v>3.2793136320305116E-2</v>
      </c>
    </row>
    <row r="244" spans="3:10" x14ac:dyDescent="0.25">
      <c r="C244" s="11">
        <f t="shared" si="10"/>
        <v>15</v>
      </c>
      <c r="D244" s="168">
        <v>174.31</v>
      </c>
      <c r="E244" s="168">
        <v>174.88</v>
      </c>
      <c r="F244" s="168">
        <v>171.94</v>
      </c>
      <c r="G244" s="175">
        <f t="shared" si="9"/>
        <v>-1.7181146555180771E-3</v>
      </c>
      <c r="I244" s="11">
        <f t="shared" si="11"/>
        <v>237</v>
      </c>
      <c r="J244" s="175">
        <v>3.3612837935521167E-2</v>
      </c>
    </row>
    <row r="245" spans="3:10" x14ac:dyDescent="0.25">
      <c r="C245" s="11">
        <f t="shared" si="10"/>
        <v>14</v>
      </c>
      <c r="D245" s="168">
        <v>174.61</v>
      </c>
      <c r="E245" s="168">
        <v>178.03</v>
      </c>
      <c r="F245" s="168">
        <v>174.4</v>
      </c>
      <c r="G245" s="175">
        <f t="shared" si="9"/>
        <v>-1.7775777690273942E-2</v>
      </c>
      <c r="I245" s="11">
        <f t="shared" si="11"/>
        <v>238</v>
      </c>
      <c r="J245" s="175">
        <v>3.4234828496042313E-2</v>
      </c>
    </row>
    <row r="246" spans="3:10" x14ac:dyDescent="0.25">
      <c r="C246" s="11">
        <f t="shared" si="10"/>
        <v>13</v>
      </c>
      <c r="D246" s="168">
        <v>177.77</v>
      </c>
      <c r="E246" s="168">
        <v>179.61</v>
      </c>
      <c r="F246" s="168">
        <v>176.7</v>
      </c>
      <c r="G246" s="175">
        <f t="shared" si="9"/>
        <v>-6.6495306213678607E-3</v>
      </c>
      <c r="I246" s="11">
        <f t="shared" si="11"/>
        <v>239</v>
      </c>
      <c r="J246" s="175">
        <v>3.5090124049071303E-2</v>
      </c>
    </row>
    <row r="247" spans="3:10" x14ac:dyDescent="0.25">
      <c r="C247" s="11">
        <f t="shared" si="10"/>
        <v>12</v>
      </c>
      <c r="D247" s="168">
        <v>178.96</v>
      </c>
      <c r="E247" s="168">
        <v>179.01</v>
      </c>
      <c r="F247" s="168">
        <v>176.34</v>
      </c>
      <c r="G247" s="175">
        <f t="shared" si="9"/>
        <v>1.9134396355353189E-2</v>
      </c>
      <c r="I247" s="11">
        <f t="shared" si="11"/>
        <v>240</v>
      </c>
      <c r="J247" s="175">
        <v>3.6794112941929358E-2</v>
      </c>
    </row>
    <row r="248" spans="3:10" x14ac:dyDescent="0.25">
      <c r="C248" s="11">
        <f t="shared" si="10"/>
        <v>11</v>
      </c>
      <c r="D248" s="168">
        <v>175.6</v>
      </c>
      <c r="E248" s="168">
        <v>175.73</v>
      </c>
      <c r="F248" s="168">
        <v>172</v>
      </c>
      <c r="G248" s="175">
        <f t="shared" si="9"/>
        <v>5.0366300366300187E-3</v>
      </c>
      <c r="I248" s="11">
        <f t="shared" si="11"/>
        <v>241</v>
      </c>
      <c r="J248" s="175">
        <v>3.7062504297600052E-2</v>
      </c>
    </row>
    <row r="249" spans="3:10" x14ac:dyDescent="0.25">
      <c r="C249" s="11">
        <f t="shared" si="10"/>
        <v>10</v>
      </c>
      <c r="D249" s="168">
        <v>174.72</v>
      </c>
      <c r="E249" s="168">
        <v>175.28</v>
      </c>
      <c r="F249" s="168">
        <v>172.75</v>
      </c>
      <c r="G249" s="175">
        <f t="shared" si="9"/>
        <v>3.7341299477222645E-3</v>
      </c>
      <c r="I249" s="11">
        <f t="shared" si="11"/>
        <v>242</v>
      </c>
      <c r="J249" s="175">
        <v>3.8247609524404647E-2</v>
      </c>
    </row>
    <row r="250" spans="3:10" x14ac:dyDescent="0.25">
      <c r="C250" s="11">
        <f t="shared" si="10"/>
        <v>9</v>
      </c>
      <c r="D250" s="168">
        <v>174.07</v>
      </c>
      <c r="E250" s="168">
        <v>174.14</v>
      </c>
      <c r="F250" s="168">
        <v>170.21</v>
      </c>
      <c r="G250" s="175">
        <f t="shared" si="9"/>
        <v>2.2677868515363242E-2</v>
      </c>
      <c r="I250" s="11">
        <f t="shared" si="11"/>
        <v>243</v>
      </c>
      <c r="J250" s="175">
        <v>3.8507974836372805E-2</v>
      </c>
    </row>
    <row r="251" spans="3:10" x14ac:dyDescent="0.25">
      <c r="C251" s="11">
        <f t="shared" si="10"/>
        <v>8</v>
      </c>
      <c r="D251" s="168">
        <v>170.21</v>
      </c>
      <c r="E251" s="168">
        <v>172.64</v>
      </c>
      <c r="F251" s="168">
        <v>167.65</v>
      </c>
      <c r="G251" s="175">
        <f t="shared" si="9"/>
        <v>8.2336216088141345E-3</v>
      </c>
      <c r="I251" s="11">
        <f t="shared" si="11"/>
        <v>244</v>
      </c>
      <c r="J251" s="175">
        <v>4.0119194708917894E-2</v>
      </c>
    </row>
    <row r="252" spans="3:10" x14ac:dyDescent="0.25">
      <c r="C252" s="11">
        <f t="shared" si="10"/>
        <v>7</v>
      </c>
      <c r="D252" s="168">
        <v>168.82</v>
      </c>
      <c r="E252" s="168">
        <v>169.42</v>
      </c>
      <c r="F252" s="168">
        <v>164.91</v>
      </c>
      <c r="G252" s="175">
        <f t="shared" si="9"/>
        <v>2.0800580481315833E-2</v>
      </c>
      <c r="I252" s="11">
        <f t="shared" si="11"/>
        <v>245</v>
      </c>
      <c r="J252" s="175">
        <v>4.075671164278738E-2</v>
      </c>
    </row>
    <row r="253" spans="3:10" x14ac:dyDescent="0.25">
      <c r="C253" s="11">
        <f t="shared" si="10"/>
        <v>6</v>
      </c>
      <c r="D253" s="168">
        <v>165.38</v>
      </c>
      <c r="E253" s="168">
        <v>166.35</v>
      </c>
      <c r="F253" s="168">
        <v>163.02000000000001</v>
      </c>
      <c r="G253" s="175">
        <f t="shared" si="9"/>
        <v>8.5376265398220408E-3</v>
      </c>
      <c r="I253" s="11">
        <f t="shared" si="11"/>
        <v>246</v>
      </c>
      <c r="J253" s="175">
        <v>4.1008276899924923E-2</v>
      </c>
    </row>
    <row r="254" spans="3:10" x14ac:dyDescent="0.25">
      <c r="C254" s="11">
        <f t="shared" si="10"/>
        <v>5</v>
      </c>
      <c r="D254" s="168">
        <v>163.98</v>
      </c>
      <c r="E254" s="168">
        <v>164.48</v>
      </c>
      <c r="F254" s="168">
        <v>159.76</v>
      </c>
      <c r="G254" s="175">
        <f t="shared" si="9"/>
        <v>2.0918939110945001E-2</v>
      </c>
      <c r="I254" s="11">
        <f t="shared" si="11"/>
        <v>247</v>
      </c>
      <c r="J254" s="175">
        <v>4.5155521491984318E-2</v>
      </c>
    </row>
    <row r="255" spans="3:10" x14ac:dyDescent="0.25">
      <c r="C255" s="11">
        <f t="shared" si="10"/>
        <v>4</v>
      </c>
      <c r="D255" s="168">
        <v>160.62</v>
      </c>
      <c r="E255" s="168">
        <v>161</v>
      </c>
      <c r="F255" s="168">
        <v>157.63</v>
      </c>
      <c r="G255" s="175">
        <f t="shared" si="9"/>
        <v>6.454038473588497E-3</v>
      </c>
      <c r="I255" s="11">
        <f t="shared" si="11"/>
        <v>248</v>
      </c>
      <c r="J255" s="175">
        <v>4.8593893886803352E-2</v>
      </c>
    </row>
    <row r="256" spans="3:10" x14ac:dyDescent="0.25">
      <c r="C256" s="11">
        <f t="shared" si="10"/>
        <v>3</v>
      </c>
      <c r="D256" s="168">
        <v>159.59</v>
      </c>
      <c r="E256" s="168">
        <v>160</v>
      </c>
      <c r="F256" s="168">
        <v>154.46</v>
      </c>
      <c r="G256" s="175">
        <f t="shared" si="9"/>
        <v>2.9015410406860509E-2</v>
      </c>
      <c r="I256" s="11">
        <f t="shared" si="11"/>
        <v>249</v>
      </c>
      <c r="J256" s="175">
        <v>7.555248618784538E-2</v>
      </c>
    </row>
    <row r="257" spans="3:10" x14ac:dyDescent="0.25">
      <c r="C257" s="11">
        <f t="shared" si="10"/>
        <v>2</v>
      </c>
      <c r="D257" s="168">
        <v>155.09</v>
      </c>
      <c r="E257" s="168">
        <v>155.57</v>
      </c>
      <c r="F257" s="168">
        <v>150.38</v>
      </c>
      <c r="G257" s="175">
        <f t="shared" si="9"/>
        <v>2.96773336874252E-2</v>
      </c>
      <c r="I257" s="11">
        <f t="shared" si="11"/>
        <v>250</v>
      </c>
      <c r="J257" s="175">
        <v>8.897456810261728E-2</v>
      </c>
    </row>
    <row r="258" spans="3:10" x14ac:dyDescent="0.25">
      <c r="C258" s="11">
        <f t="shared" si="10"/>
        <v>1</v>
      </c>
      <c r="D258" s="168">
        <v>150.62</v>
      </c>
      <c r="E258" s="168">
        <v>154.12</v>
      </c>
      <c r="F258" s="168">
        <v>150.1</v>
      </c>
      <c r="G258" s="168"/>
    </row>
  </sheetData>
  <mergeCells count="1">
    <mergeCell ref="M6:P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Instructions</vt:lpstr>
      <vt:lpstr>2_c-i</vt:lpstr>
      <vt:lpstr>2_c-ii</vt:lpstr>
      <vt:lpstr>2_c-iii</vt:lpstr>
      <vt:lpstr>4_b</vt:lpstr>
      <vt:lpstr>5_a</vt:lpstr>
      <vt:lpstr>5_b</vt:lpstr>
      <vt:lpstr>5_c-i</vt:lpstr>
      <vt:lpstr>6_c</vt:lpstr>
      <vt:lpstr>Case Study Exhibits --&gt;</vt:lpstr>
      <vt:lpstr>BJA Sect 2.7 Exh A</vt:lpstr>
      <vt:lpstr>BJA Sect 2.7 Exh B</vt:lpstr>
      <vt:lpstr>BJA Sect 2.7 Exh C</vt:lpstr>
      <vt:lpstr>BJT Sect 3.5 Exh A</vt:lpstr>
      <vt:lpstr>BJT Sect 3.5 Exh B</vt:lpstr>
      <vt:lpstr>BJT Sect 3.5 Exh C</vt:lpstr>
      <vt:lpstr>Frenz Sect 4.5 Exh B</vt:lpstr>
      <vt:lpstr>Big Ben Sect 5.5 IS</vt:lpstr>
      <vt:lpstr>Big Ben Sect 5.5 BS</vt:lpstr>
      <vt:lpstr>Darwin Sect 6.8 Exh A</vt:lpstr>
      <vt:lpstr>Darwin Sect 6.8 Exh B</vt:lpstr>
      <vt:lpstr>Snappy Sect 7.4</vt:lpstr>
      <vt:lpstr>SEA Sect 8.6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2022-07-08T20:18:18Z</dcterms:created>
  <dcterms:modified xsi:type="dcterms:W3CDTF">2025-03-21T21:32:27Z</dcterms:modified>
</cp:coreProperties>
</file>