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codeName="ThisWorkbook"/>
  <bookViews>
    <workbookView xWindow="3810" yWindow="630" windowWidth="5910" windowHeight="4605" tabRatio="737" activeTab="0"/>
  </bookViews>
  <sheets>
    <sheet name="Data" sheetId="9" r:id="rId1"/>
    <sheet name="Results from Models" sheetId="5" r:id="rId2"/>
    <sheet name="Analysis of Results" sheetId="19" r:id="rId3"/>
    <sheet name="Graphs - Decrements" sheetId="12" r:id="rId4"/>
    <sheet name="Graphs - Cash Flows" sheetId="17" r:id="rId5"/>
    <sheet name="Graphs - Profit" sheetId="20" r:id="rId6"/>
  </sheets>
  <definedNames>
    <definedName name="AveAgeAtValDate" localSheetId="2">'Data'!#REF!</definedName>
    <definedName name="AveAgeAtValDate" localSheetId="5">'Data'!#REF!</definedName>
    <definedName name="AveAgeAtValDate">'Data'!#REF!</definedName>
    <definedName name="AveDur">'Data'!$C$17</definedName>
    <definedName name="AveSA">'Data'!$C$19</definedName>
    <definedName name="Code" localSheetId="2">#REF!</definedName>
    <definedName name="Code" localSheetId="5">#REF!</definedName>
    <definedName name="Code">#REF!</definedName>
    <definedName name="Directory" localSheetId="2">#REF!</definedName>
    <definedName name="Directory" localSheetId="5">#REF!</definedName>
    <definedName name="Directory">#REF!</definedName>
    <definedName name="Ext" localSheetId="2">#REF!</definedName>
    <definedName name="Ext" localSheetId="5">#REF!</definedName>
    <definedName name="Ext">#REF!</definedName>
    <definedName name="FOOTC1" localSheetId="2">#REF!</definedName>
    <definedName name="FOOTC1" localSheetId="5">#REF!</definedName>
    <definedName name="FOOTC1">#REF!</definedName>
    <definedName name="FOOTC2" localSheetId="2">#REF!</definedName>
    <definedName name="FOOTC2" localSheetId="5">#REF!</definedName>
    <definedName name="FOOTC2">#REF!</definedName>
    <definedName name="FOOTL1" localSheetId="2">#REF!</definedName>
    <definedName name="FOOTL1" localSheetId="5">#REF!</definedName>
    <definedName name="FOOTL1">#REF!</definedName>
    <definedName name="FOOTL2" localSheetId="2">#REF!</definedName>
    <definedName name="FOOTL2" localSheetId="5">#REF!</definedName>
    <definedName name="FOOTL2">#REF!</definedName>
    <definedName name="FOOTR1" localSheetId="2">#REF!</definedName>
    <definedName name="FOOTR1" localSheetId="5">#REF!</definedName>
    <definedName name="FOOTR1">#REF!</definedName>
    <definedName name="FOOTR2" localSheetId="2">#REF!</definedName>
    <definedName name="FOOTR2" localSheetId="5">#REF!</definedName>
    <definedName name="FOOTR2">#REF!</definedName>
    <definedName name="HEADL1" localSheetId="2">#REF!</definedName>
    <definedName name="HEADL1" localSheetId="5">#REF!</definedName>
    <definedName name="HEADL1">#REF!</definedName>
    <definedName name="HEADR1" localSheetId="2">#REF!</definedName>
    <definedName name="HEADR1" localSheetId="5">#REF!</definedName>
    <definedName name="HEADR1">#REF!</definedName>
    <definedName name="IsmokerAdj" localSheetId="2">'Data'!#REF!</definedName>
    <definedName name="IsmokerAdj" localSheetId="5">'Data'!#REF!</definedName>
    <definedName name="IsmokerAdj">'Data'!#REF!</definedName>
    <definedName name="LISTCELL" localSheetId="2">#REF!</definedName>
    <definedName name="LISTCELL" localSheetId="5">#REF!</definedName>
    <definedName name="LISTCELL">#REF!</definedName>
    <definedName name="PercentageOfMale">'Data'!$C$24</definedName>
    <definedName name="_xlnm.Print_Area" localSheetId="2">'Analysis of Results'!$A$1:$B$36</definedName>
    <definedName name="_xlnm.Print_Area" localSheetId="3">'Graphs - Decrements'!$A$1:$O$103</definedName>
    <definedName name="_xlnm.Print_Area" localSheetId="1">'Results from Models'!$A$1:$AD$38</definedName>
    <definedName name="PRINTCELL" localSheetId="2">#REF!</definedName>
    <definedName name="PRINTCELL" localSheetId="5">#REF!</definedName>
    <definedName name="PRINTCELL">#REF!</definedName>
    <definedName name="PRINTLIST" localSheetId="2">#REF!</definedName>
    <definedName name="PRINTLIST" localSheetId="5">#REF!</definedName>
    <definedName name="PRINTLIST">#REF!</definedName>
    <definedName name="Product" localSheetId="2">#REF!</definedName>
    <definedName name="Product" localSheetId="5">#REF!</definedName>
    <definedName name="Product">#REF!</definedName>
    <definedName name="PROP_EXP_PC1" localSheetId="2">'Data'!#REF!</definedName>
    <definedName name="PROP_EXP_PC1" localSheetId="5">'Data'!#REF!</definedName>
    <definedName name="PROP_EXP_PC1">'Data'!#REF!</definedName>
    <definedName name="Run" localSheetId="2">#REF!</definedName>
    <definedName name="Run" localSheetId="5">#REF!</definedName>
    <definedName name="Run">#REF!</definedName>
    <definedName name="SmokerOfFemale" localSheetId="2">'Data'!#REF!</definedName>
    <definedName name="SmokerOfFemale" localSheetId="5">'Data'!#REF!</definedName>
    <definedName name="SmokerOfFemale">'Data'!#REF!</definedName>
    <definedName name="SmokerOfMale" localSheetId="2">'Data'!#REF!</definedName>
    <definedName name="SmokerOfMale" localSheetId="5">'Data'!#REF!</definedName>
    <definedName name="SmokerOfMale">'Data'!#REF!</definedName>
    <definedName name="Year" localSheetId="2">#REF!</definedName>
    <definedName name="Year" localSheetId="5">#REF!</definedName>
    <definedName name="Year">#REF!</definedName>
  </definedNames>
  <calcPr calcId="125725"/>
</workbook>
</file>

<file path=xl/sharedStrings.xml><?xml version="1.0" encoding="utf-8"?>
<sst xmlns="http://schemas.openxmlformats.org/spreadsheetml/2006/main" count="106" uniqueCount="97">
  <si>
    <t>Year</t>
  </si>
  <si>
    <t>Graphs</t>
  </si>
  <si>
    <t>Premium Income</t>
  </si>
  <si>
    <t>Investment Income</t>
  </si>
  <si>
    <t>Expenses</t>
  </si>
  <si>
    <t>Commission</t>
  </si>
  <si>
    <t>Death Outgo</t>
  </si>
  <si>
    <t>Surrender Outgo</t>
  </si>
  <si>
    <t>Maturity Outgo</t>
  </si>
  <si>
    <t>Expense as % of Premium Income</t>
  </si>
  <si>
    <t>Commission as % of Premium Income</t>
  </si>
  <si>
    <t>Cash Dividend Outgo</t>
  </si>
  <si>
    <t>Premium Income Per Policy</t>
  </si>
  <si>
    <t>Surrender Outgo Per Policy</t>
  </si>
  <si>
    <t>Death Outgo Per Policy</t>
  </si>
  <si>
    <t>Maturity Outgo Per Policy</t>
  </si>
  <si>
    <t>Commission ends when premium term ends.</t>
  </si>
  <si>
    <t>The survival benefit is 10% of sum assured and the payment starts once the policy is paid up.</t>
  </si>
  <si>
    <t>Mathematical Reserve</t>
  </si>
  <si>
    <t>Average</t>
  </si>
  <si>
    <t>Maximum</t>
  </si>
  <si>
    <t>Minimum</t>
  </si>
  <si>
    <t>Age at entry</t>
  </si>
  <si>
    <t>Sum assured</t>
  </si>
  <si>
    <t>Annual premium</t>
  </si>
  <si>
    <t>Premium Income is decreasing due to decrements.  Premium income stops in year 2017 since these policies are limited payment policies.</t>
  </si>
  <si>
    <t>Expense per premium becomes very high from 2017 since most of the policies become paid up</t>
  </si>
  <si>
    <t>Close to investment return assumption</t>
  </si>
  <si>
    <t>It is not meaningful to check the tax rate at the product level since the formula does not make sense for products making losses (like this product).</t>
  </si>
  <si>
    <t>Number of Policies Inforced at end of year</t>
  </si>
  <si>
    <t>Death outgo</t>
  </si>
  <si>
    <t>Surrender outgo</t>
  </si>
  <si>
    <t>Both Aggregate Mortality Rate and Applied Mortality Rate  have similar pattern.
Thought they have the same trend, Applied Mortality Rate is overall lower than Aggregate Mortality Rate. It is because number of policy inforce is kept updated while that of Aggregate Mortality Rate's does not. Therefore, Aggregate Mortality Rate is generally higher than Applied Mortality Rate with increasing difference at the later period.</t>
  </si>
  <si>
    <t>Number of policy decreases smoothly from 31 to 0 when reaching policy term end. It is as expectation.</t>
  </si>
  <si>
    <t>Since this is a portfolio view, this plot cannot convey any insight.</t>
  </si>
  <si>
    <t>Overall lapse rate is conistent with the assumption at 5%
For values lower than 0.05, this is because of the matured policies diminishing the size of the policy inforce.
It is consistent that for bars shorter than 0.05, they are at the same years as those with bars appear in the graph "Number of Maturity vs Year"</t>
  </si>
  <si>
    <r>
      <t xml:space="preserve">Description of this plot:
</t>
    </r>
    <r>
      <rPr>
        <sz val="8"/>
        <color indexed="12"/>
        <rFont val="Arial"/>
        <family val="2"/>
      </rPr>
      <t>This is used fo</t>
    </r>
    <r>
      <rPr>
        <u val="single"/>
        <sz val="8"/>
        <color indexed="12"/>
        <rFont val="Arial"/>
        <family val="2"/>
      </rPr>
      <t>r</t>
    </r>
    <r>
      <rPr>
        <sz val="8"/>
        <color indexed="12"/>
        <rFont val="Arial"/>
        <family val="2"/>
      </rPr>
      <t xml:space="preserve"> </t>
    </r>
    <r>
      <rPr>
        <b/>
        <u val="single"/>
        <sz val="8"/>
        <color indexed="12"/>
        <rFont val="Arial"/>
        <family val="2"/>
      </rPr>
      <t>portfolio view only.</t>
    </r>
    <r>
      <rPr>
        <sz val="8"/>
        <color indexed="12"/>
        <rFont val="Arial"/>
        <family val="2"/>
      </rPr>
      <t xml:space="preserve">
This plot is for comparing the death rate from Prophet and that from calculation here.
Since DEATH_RATE in Prophet is not a cumulative variable, Prophet result shows here is the first model point in the portfolio. Therefore, in order to do a reasonable comparison, instead of using the average information of the portfolio, exact policy information is used for this graph.</t>
    </r>
  </si>
  <si>
    <t>The graph show consistency.</t>
  </si>
  <si>
    <t>no. of pol go down</t>
  </si>
  <si>
    <t>y go down, big jump</t>
  </si>
  <si>
    <t>Graphical Illustration for Policy Decrements</t>
  </si>
  <si>
    <t>Increase in Statutory Reserve</t>
  </si>
  <si>
    <t>Gross Profit</t>
  </si>
  <si>
    <t>Graphical Illustration for Cashflow Items</t>
  </si>
  <si>
    <t>Expected expense</t>
  </si>
  <si>
    <t>Actual expense</t>
  </si>
  <si>
    <t>A/E Expense Ratio</t>
  </si>
  <si>
    <t>Premium Income per policy</t>
  </si>
  <si>
    <t>Sum Assured In-force</t>
  </si>
  <si>
    <t>Surrender Value In-force</t>
  </si>
  <si>
    <t>Analysis related to Lapses</t>
  </si>
  <si>
    <t>Analysis related to Deaths</t>
  </si>
  <si>
    <t>Per Policy Expense</t>
  </si>
  <si>
    <t>Expense Inflation</t>
  </si>
  <si>
    <t>% of Premium Expense</t>
  </si>
  <si>
    <t>Results from actuarial models</t>
  </si>
  <si>
    <t>Number of Lapses</t>
  </si>
  <si>
    <t>Number of Deaths</t>
  </si>
  <si>
    <t>Number of Maturities</t>
  </si>
  <si>
    <t>Duration in force in months</t>
  </si>
  <si>
    <t>Premium term in years</t>
  </si>
  <si>
    <t>Policy term in years</t>
  </si>
  <si>
    <t>Assumptions</t>
  </si>
  <si>
    <t>Item</t>
  </si>
  <si>
    <t>Lapse rate Yr 1</t>
  </si>
  <si>
    <t>Lapse rate Yr 2</t>
  </si>
  <si>
    <t>Lapse rate Yr 3</t>
  </si>
  <si>
    <t>Lapse rate Yr 4</t>
  </si>
  <si>
    <t>Lapse rate Yr 5</t>
  </si>
  <si>
    <t>Lapse rate Yr 6+</t>
  </si>
  <si>
    <t>Value</t>
  </si>
  <si>
    <t>Expenses
(non-commission)</t>
  </si>
  <si>
    <t>Analysis</t>
  </si>
  <si>
    <t>Implied Lapse Rate</t>
  </si>
  <si>
    <t>Implied qx Rate</t>
  </si>
  <si>
    <t>Normalised HK93 Table</t>
  </si>
  <si>
    <t>Expected expense:
% prem</t>
  </si>
  <si>
    <t>Expected expense:
per policy after inflation</t>
  </si>
  <si>
    <t>Expected expense:
per policy before inflation</t>
  </si>
  <si>
    <t>Profit / Premium Income</t>
  </si>
  <si>
    <t>Profit / Reserve</t>
  </si>
  <si>
    <t>Graphical Illustration for Profit</t>
  </si>
  <si>
    <t>Product Description</t>
  </si>
  <si>
    <t>* Par endowment</t>
  </si>
  <si>
    <t>* Regular premium, limited premium (mostly either 5 years or 10 years)</t>
  </si>
  <si>
    <t>* Level sum assured</t>
  </si>
  <si>
    <t>* Death benefit = sum assured + accumulated dividends</t>
  </si>
  <si>
    <t>* Maturity benefit = 110% of sum assured + accumulated dividends</t>
  </si>
  <si>
    <t>* Reserves: HK-style modified net premium</t>
  </si>
  <si>
    <t>Data Features of In Force Business</t>
  </si>
  <si>
    <t>* Cash value = net premium reserve (on locked in assumptions) less surrender penalty</t>
  </si>
  <si>
    <t>Questions</t>
  </si>
  <si>
    <t>(1) Check the expense outgo and identify the error</t>
  </si>
  <si>
    <t>(2) Check whether the above investment return assumption appears to have been included correctly</t>
  </si>
  <si>
    <t>(4) Explain the graph comparing the aggregate death rate against the assumed qx rates - why aren't the two lines the same?</t>
  </si>
  <si>
    <t>Investment Return</t>
  </si>
  <si>
    <t>(3) The Gross Profit looks too high (as a % of reserve) - identify and fix the error</t>
  </si>
</sst>
</file>

<file path=xl/styles.xml><?xml version="1.0" encoding="utf-8"?>
<styleSheet xmlns="http://schemas.openxmlformats.org/spreadsheetml/2006/main">
  <numFmts count="6">
    <numFmt numFmtId="43" formatCode="_(* #,##0.00_);_(* \(#,##0.00\);_(* &quot;-&quot;??_);_(@_)"/>
    <numFmt numFmtId="164" formatCode="0.0%"/>
    <numFmt numFmtId="165" formatCode="_(* #,##0_);_(* \(#,##0\);_(* &quot;-&quot;??_);_(@_)"/>
    <numFmt numFmtId="166" formatCode="0.000000"/>
    <numFmt numFmtId="167" formatCode="_(* #,##0.0000_);_(* \(#,##0.0000\);_(* &quot;-&quot;??_);_(@_)"/>
    <numFmt numFmtId="168" formatCode="0.0"/>
  </numFmts>
  <fonts count="28">
    <font>
      <sz val="10"/>
      <name val="Arial"/>
      <family val="2"/>
    </font>
    <font>
      <b/>
      <sz val="10"/>
      <name val="Arial"/>
      <family val="2"/>
    </font>
    <font>
      <sz val="8"/>
      <name val="Arial"/>
      <family val="2"/>
    </font>
    <font>
      <sz val="8"/>
      <color indexed="12"/>
      <name val="Arial"/>
      <family val="2"/>
    </font>
    <font>
      <b/>
      <sz val="8"/>
      <name val="Arial"/>
      <family val="2"/>
    </font>
    <font>
      <sz val="8"/>
      <color indexed="10"/>
      <name val="Arial"/>
      <family val="2"/>
    </font>
    <font>
      <sz val="8"/>
      <color indexed="18"/>
      <name val="Arial"/>
      <family val="2"/>
    </font>
    <font>
      <b/>
      <sz val="12"/>
      <name val="Arial"/>
      <family val="2"/>
    </font>
    <font>
      <u val="single"/>
      <sz val="10"/>
      <color indexed="12"/>
      <name val="Arial"/>
      <family val="2"/>
    </font>
    <font>
      <u val="single"/>
      <sz val="8"/>
      <color indexed="12"/>
      <name val="Arial"/>
      <family val="2"/>
    </font>
    <font>
      <b/>
      <u val="single"/>
      <sz val="8"/>
      <color indexed="12"/>
      <name val="Arial"/>
      <family val="2"/>
    </font>
    <font>
      <sz val="8"/>
      <color indexed="53"/>
      <name val="Arial"/>
      <family val="2"/>
    </font>
    <font>
      <sz val="10"/>
      <color indexed="12"/>
      <name val="Arial"/>
      <family val="2"/>
    </font>
    <font>
      <b/>
      <sz val="8"/>
      <color indexed="10"/>
      <name val="Arial"/>
      <family val="2"/>
    </font>
    <font>
      <sz val="8"/>
      <color rgb="FF000000"/>
      <name val="Arial"/>
      <family val="2"/>
    </font>
    <font>
      <sz val="1.25"/>
      <color rgb="FF000000"/>
      <name val="Arial"/>
      <family val="2"/>
    </font>
    <font>
      <sz val="8.25"/>
      <color rgb="FF000000"/>
      <name val="Arial"/>
      <family val="2"/>
    </font>
    <font>
      <sz val="9.5"/>
      <color rgb="FF000000"/>
      <name val="Arial"/>
      <family val="2"/>
    </font>
    <font>
      <sz val="2.5"/>
      <color rgb="FF000000"/>
      <name val="Arial"/>
      <family val="2"/>
    </font>
    <font>
      <sz val="1.75"/>
      <color rgb="FF000000"/>
      <name val="Arial"/>
      <family val="2"/>
    </font>
    <font>
      <sz val="7.35"/>
      <color rgb="FF000000"/>
      <name val="Arial"/>
      <family val="2"/>
    </font>
    <font>
      <sz val="8.5"/>
      <color rgb="FF000000"/>
      <name val="Arial"/>
      <family val="2"/>
    </font>
    <font>
      <sz val="2"/>
      <color rgb="FF000000"/>
      <name val="Arial"/>
      <family val="2"/>
    </font>
    <font>
      <sz val="3.25"/>
      <color rgb="FF000000"/>
      <name val="Arial"/>
      <family val="2"/>
    </font>
    <font>
      <sz val="2.75"/>
      <color rgb="FF000000"/>
      <name val="Arial"/>
      <family val="2"/>
    </font>
    <font>
      <sz val="10"/>
      <color rgb="FF000000"/>
      <name val="Arial"/>
      <family val="2"/>
    </font>
    <font>
      <sz val="10"/>
      <color rgb="FFFF0000"/>
      <name val="Arial"/>
      <family val="2"/>
    </font>
    <font>
      <sz val="10"/>
      <color rgb="FF0000FF"/>
      <name val="Arial"/>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right/>
      <top style="thin"/>
      <bottom/>
    </border>
    <border>
      <left style="thin"/>
      <right/>
      <top style="thin"/>
      <bottom/>
    </border>
    <border>
      <left style="thin"/>
      <right/>
      <top/>
      <bottom/>
    </border>
    <border>
      <left style="thin"/>
      <right style="thin"/>
      <top style="thin"/>
      <bottom style="thin"/>
    </border>
    <border>
      <left/>
      <right style="thin"/>
      <top style="thin"/>
      <bottom style="thin"/>
    </border>
    <border>
      <left/>
      <right style="thin"/>
      <top/>
      <bottom/>
    </border>
    <border>
      <left/>
      <right style="thin"/>
      <top style="thin"/>
      <bottom/>
    </border>
    <border>
      <left/>
      <right/>
      <top style="thin"/>
      <bottom style="thin"/>
    </border>
    <border>
      <left style="thin"/>
      <right/>
      <top style="thin"/>
      <bottom style="thin"/>
    </border>
    <border>
      <left style="thin"/>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4">
    <xf numFmtId="0" fontId="0" fillId="0" borderId="0" xfId="0"/>
    <xf numFmtId="0" fontId="2" fillId="0" borderId="0" xfId="20" applyFont="1" applyAlignment="1">
      <alignment vertical="center"/>
      <protection/>
    </xf>
    <xf numFmtId="0" fontId="7" fillId="0" borderId="0" xfId="20" applyFont="1" applyAlignment="1">
      <alignment vertical="center"/>
      <protection/>
    </xf>
    <xf numFmtId="0" fontId="1" fillId="0" borderId="0" xfId="20" applyFont="1" applyAlignment="1">
      <alignment vertical="center"/>
      <protection/>
    </xf>
    <xf numFmtId="0" fontId="2" fillId="0" borderId="0" xfId="20" applyFont="1" applyAlignment="1">
      <alignment horizontal="center" vertical="center" wrapText="1"/>
      <protection/>
    </xf>
    <xf numFmtId="0" fontId="2" fillId="0" borderId="0" xfId="20" applyFont="1" applyBorder="1" applyAlignment="1">
      <alignment vertical="center"/>
      <protection/>
    </xf>
    <xf numFmtId="165" fontId="2" fillId="0" borderId="0" xfId="18" applyNumberFormat="1" applyFont="1" applyFill="1" applyBorder="1" applyAlignment="1">
      <alignment vertical="center"/>
    </xf>
    <xf numFmtId="165" fontId="2" fillId="0" borderId="0" xfId="18" applyNumberFormat="1" applyFont="1" applyAlignment="1">
      <alignment vertical="center"/>
    </xf>
    <xf numFmtId="0" fontId="2" fillId="0" borderId="1" xfId="20" applyFont="1" applyBorder="1" applyAlignment="1">
      <alignment vertical="center"/>
      <protection/>
    </xf>
    <xf numFmtId="165" fontId="2" fillId="0" borderId="2" xfId="18" applyNumberFormat="1" applyFont="1" applyBorder="1" applyAlignment="1">
      <alignment vertical="center"/>
    </xf>
    <xf numFmtId="165" fontId="2" fillId="0" borderId="1" xfId="18" applyNumberFormat="1" applyFont="1" applyBorder="1" applyAlignment="1">
      <alignment vertical="center"/>
    </xf>
    <xf numFmtId="165" fontId="2" fillId="0" borderId="3" xfId="18" applyNumberFormat="1" applyFont="1" applyFill="1" applyBorder="1" applyAlignment="1">
      <alignment vertical="center"/>
    </xf>
    <xf numFmtId="0" fontId="2" fillId="0" borderId="0" xfId="20" applyFont="1" applyFill="1" applyAlignment="1">
      <alignment vertical="center"/>
      <protection/>
    </xf>
    <xf numFmtId="0" fontId="4" fillId="2" borderId="0" xfId="0" applyFont="1" applyFill="1"/>
    <xf numFmtId="0" fontId="2" fillId="2" borderId="0" xfId="0" applyFont="1" applyFill="1"/>
    <xf numFmtId="0" fontId="5" fillId="2" borderId="0" xfId="0" applyFont="1" applyFill="1"/>
    <xf numFmtId="0" fontId="2" fillId="0" borderId="0" xfId="0" applyFont="1"/>
    <xf numFmtId="15" fontId="5" fillId="2" borderId="0" xfId="0" applyNumberFormat="1" applyFont="1" applyFill="1"/>
    <xf numFmtId="43" fontId="5" fillId="2" borderId="0" xfId="18" applyFont="1" applyFill="1"/>
    <xf numFmtId="166" fontId="2" fillId="0" borderId="0" xfId="20" applyNumberFormat="1" applyFont="1" applyAlignment="1">
      <alignment vertical="center"/>
      <protection/>
    </xf>
    <xf numFmtId="166" fontId="2" fillId="3" borderId="4" xfId="20" applyNumberFormat="1" applyFont="1" applyFill="1" applyBorder="1" applyAlignment="1">
      <alignment horizontal="center" vertical="center" wrapText="1"/>
      <protection/>
    </xf>
    <xf numFmtId="166" fontId="2" fillId="0" borderId="0" xfId="20" applyNumberFormat="1" applyFont="1" applyBorder="1" applyAlignment="1">
      <alignment vertical="center"/>
      <protection/>
    </xf>
    <xf numFmtId="166" fontId="2" fillId="0" borderId="0" xfId="18" applyNumberFormat="1" applyFont="1" applyFill="1" applyBorder="1" applyAlignment="1">
      <alignment vertical="center"/>
    </xf>
    <xf numFmtId="0" fontId="5" fillId="0" borderId="0" xfId="20" applyFont="1" applyFill="1" applyAlignment="1">
      <alignment vertical="center"/>
      <protection/>
    </xf>
    <xf numFmtId="165" fontId="2" fillId="0" borderId="0" xfId="18" applyNumberFormat="1" applyFont="1" applyFill="1" applyAlignment="1">
      <alignment vertical="center"/>
    </xf>
    <xf numFmtId="0" fontId="2" fillId="0" borderId="1" xfId="20" applyFont="1" applyFill="1" applyBorder="1" applyAlignment="1">
      <alignment vertical="center"/>
      <protection/>
    </xf>
    <xf numFmtId="43" fontId="2" fillId="0" borderId="0" xfId="18" applyFont="1" applyFill="1" applyBorder="1" applyAlignment="1">
      <alignment vertical="center"/>
    </xf>
    <xf numFmtId="10" fontId="2" fillId="0" borderId="0" xfId="15" applyNumberFormat="1" applyFont="1" applyFill="1" applyBorder="1" applyAlignment="1">
      <alignment vertical="center"/>
    </xf>
    <xf numFmtId="9" fontId="2" fillId="0" borderId="0" xfId="15" applyFont="1" applyFill="1" applyBorder="1" applyAlignment="1">
      <alignment vertical="center"/>
    </xf>
    <xf numFmtId="10" fontId="2" fillId="0" borderId="0" xfId="15" applyNumberFormat="1" applyFont="1" applyFill="1" applyBorder="1" applyAlignment="1">
      <alignment horizontal="right" vertical="center"/>
    </xf>
    <xf numFmtId="0" fontId="2" fillId="0" borderId="4" xfId="20" applyFont="1" applyFill="1" applyBorder="1" applyAlignment="1">
      <alignment horizontal="center" vertical="center" wrapText="1"/>
      <protection/>
    </xf>
    <xf numFmtId="0" fontId="3" fillId="2" borderId="0" xfId="20" applyFont="1" applyFill="1" applyAlignment="1">
      <alignment vertical="top" wrapText="1"/>
      <protection/>
    </xf>
    <xf numFmtId="0" fontId="1" fillId="2" borderId="0" xfId="0" applyFont="1" applyFill="1"/>
    <xf numFmtId="0" fontId="0" fillId="2" borderId="0" xfId="0" applyFill="1"/>
    <xf numFmtId="0" fontId="12" fillId="2" borderId="0" xfId="0" applyFont="1" applyFill="1"/>
    <xf numFmtId="166" fontId="2" fillId="2" borderId="0" xfId="20" applyNumberFormat="1" applyFont="1" applyFill="1" applyAlignment="1">
      <alignment vertical="center"/>
      <protection/>
    </xf>
    <xf numFmtId="0" fontId="2" fillId="2" borderId="0" xfId="20" applyFont="1" applyFill="1" applyAlignment="1">
      <alignment vertical="center"/>
      <protection/>
    </xf>
    <xf numFmtId="0" fontId="2" fillId="2" borderId="0" xfId="0" applyFont="1" applyFill="1" applyBorder="1" applyAlignment="1">
      <alignment vertical="center"/>
    </xf>
    <xf numFmtId="167" fontId="2" fillId="2" borderId="0" xfId="18" applyNumberFormat="1" applyFont="1" applyFill="1" applyBorder="1" applyAlignment="1">
      <alignment vertical="center"/>
    </xf>
    <xf numFmtId="0" fontId="4" fillId="2" borderId="0" xfId="20" applyFont="1" applyFill="1" applyAlignment="1">
      <alignment vertical="center"/>
      <protection/>
    </xf>
    <xf numFmtId="0" fontId="3" fillId="2" borderId="0" xfId="20" applyFont="1" applyFill="1" applyAlignment="1">
      <alignment horizontal="left" vertical="top" wrapText="1"/>
      <protection/>
    </xf>
    <xf numFmtId="0" fontId="2" fillId="2" borderId="0" xfId="20" applyFont="1" applyFill="1" applyAlignment="1">
      <alignment horizontal="left" vertical="center" indent="1"/>
      <protection/>
    </xf>
    <xf numFmtId="0" fontId="11" fillId="2" borderId="0" xfId="20" applyFont="1" applyFill="1" applyAlignment="1">
      <alignment vertical="center"/>
      <protection/>
    </xf>
    <xf numFmtId="0" fontId="2" fillId="2" borderId="0" xfId="20" applyFont="1" applyFill="1" applyAlignment="1">
      <alignment horizontal="left" vertical="center" wrapText="1"/>
      <protection/>
    </xf>
    <xf numFmtId="0" fontId="11" fillId="2" borderId="0" xfId="20" applyFont="1" applyFill="1" applyAlignment="1">
      <alignment vertical="top" wrapText="1"/>
      <protection/>
    </xf>
    <xf numFmtId="0" fontId="2" fillId="2" borderId="0" xfId="20" applyFont="1" applyFill="1" applyBorder="1" applyAlignment="1">
      <alignment vertical="center"/>
      <protection/>
    </xf>
    <xf numFmtId="0" fontId="6" fillId="2" borderId="0" xfId="20" applyFont="1" applyFill="1" applyAlignment="1">
      <alignment horizontal="left" vertical="center" wrapText="1"/>
      <protection/>
    </xf>
    <xf numFmtId="0" fontId="6" fillId="2" borderId="0" xfId="20" applyFont="1" applyFill="1" applyAlignment="1">
      <alignment vertical="center"/>
      <protection/>
    </xf>
    <xf numFmtId="0" fontId="8" fillId="2" borderId="0" xfId="0" applyFont="1" applyFill="1"/>
    <xf numFmtId="165" fontId="2" fillId="2" borderId="0" xfId="18" applyNumberFormat="1" applyFont="1" applyFill="1" applyAlignment="1">
      <alignment vertical="center"/>
    </xf>
    <xf numFmtId="165" fontId="6" fillId="2" borderId="0" xfId="18" applyNumberFormat="1" applyFont="1" applyFill="1" applyAlignment="1">
      <alignment horizontal="left" vertical="center" wrapText="1"/>
    </xf>
    <xf numFmtId="0" fontId="6" fillId="2" borderId="0" xfId="20" applyFont="1" applyFill="1" applyAlignment="1">
      <alignment horizontal="left" vertical="center"/>
      <protection/>
    </xf>
    <xf numFmtId="10" fontId="5" fillId="2" borderId="0" xfId="0" applyNumberFormat="1" applyFont="1" applyFill="1"/>
    <xf numFmtId="165" fontId="2" fillId="0" borderId="5" xfId="18" applyNumberFormat="1" applyFont="1" applyFill="1" applyBorder="1" applyAlignment="1">
      <alignment horizontal="center" vertical="center" wrapText="1"/>
    </xf>
    <xf numFmtId="166" fontId="2" fillId="0" borderId="6" xfId="20" applyNumberFormat="1" applyFont="1" applyBorder="1" applyAlignment="1">
      <alignment vertical="center"/>
      <protection/>
    </xf>
    <xf numFmtId="166" fontId="2" fillId="0" borderId="6" xfId="18" applyNumberFormat="1" applyFont="1" applyFill="1" applyBorder="1" applyAlignment="1">
      <alignment vertical="center"/>
    </xf>
    <xf numFmtId="0" fontId="2" fillId="0" borderId="7" xfId="20" applyFont="1" applyBorder="1" applyAlignment="1">
      <alignment vertical="center"/>
      <protection/>
    </xf>
    <xf numFmtId="43" fontId="2" fillId="0" borderId="6" xfId="18" applyFont="1" applyFill="1" applyBorder="1" applyAlignment="1">
      <alignment vertical="center"/>
    </xf>
    <xf numFmtId="165" fontId="2" fillId="0" borderId="6" xfId="18" applyNumberFormat="1" applyFont="1" applyFill="1" applyBorder="1" applyAlignment="1">
      <alignment vertical="center"/>
    </xf>
    <xf numFmtId="165" fontId="2" fillId="0" borderId="8" xfId="18" applyNumberFormat="1" applyFont="1" applyFill="1" applyBorder="1" applyAlignment="1">
      <alignment horizontal="center" vertical="center" wrapText="1"/>
    </xf>
    <xf numFmtId="166" fontId="2" fillId="3" borderId="9" xfId="20" applyNumberFormat="1" applyFont="1" applyFill="1" applyBorder="1" applyAlignment="1">
      <alignment horizontal="center" vertical="center" wrapText="1"/>
      <protection/>
    </xf>
    <xf numFmtId="0" fontId="2" fillId="0" borderId="2" xfId="20" applyFont="1" applyBorder="1" applyAlignment="1">
      <alignment vertical="center"/>
      <protection/>
    </xf>
    <xf numFmtId="166" fontId="2" fillId="3" borderId="5" xfId="20" applyNumberFormat="1" applyFont="1" applyFill="1" applyBorder="1" applyAlignment="1">
      <alignment horizontal="center" vertical="center" wrapText="1"/>
      <protection/>
    </xf>
    <xf numFmtId="0" fontId="2" fillId="0" borderId="10" xfId="20" applyFont="1" applyBorder="1" applyAlignment="1">
      <alignment vertical="center"/>
      <protection/>
    </xf>
    <xf numFmtId="3" fontId="2" fillId="0" borderId="0" xfId="18" applyNumberFormat="1" applyFont="1" applyFill="1" applyBorder="1" applyAlignment="1">
      <alignment vertical="center"/>
    </xf>
    <xf numFmtId="3" fontId="2" fillId="0" borderId="6" xfId="18" applyNumberFormat="1" applyFont="1" applyFill="1" applyBorder="1" applyAlignment="1">
      <alignment vertical="center"/>
    </xf>
    <xf numFmtId="43" fontId="2" fillId="0" borderId="10" xfId="18" applyFont="1" applyFill="1" applyBorder="1" applyAlignment="1">
      <alignment vertical="center"/>
    </xf>
    <xf numFmtId="0" fontId="2" fillId="2" borderId="4" xfId="0" applyFont="1" applyFill="1" applyBorder="1"/>
    <xf numFmtId="0" fontId="4" fillId="2" borderId="4" xfId="0" applyFont="1" applyFill="1" applyBorder="1"/>
    <xf numFmtId="0" fontId="4" fillId="2" borderId="4" xfId="0" applyFont="1" applyFill="1" applyBorder="1" applyAlignment="1">
      <alignment horizontal="right"/>
    </xf>
    <xf numFmtId="9" fontId="2" fillId="2" borderId="4" xfId="0" applyNumberFormat="1" applyFont="1" applyFill="1" applyBorder="1"/>
    <xf numFmtId="9" fontId="2" fillId="2" borderId="4" xfId="15" applyFont="1" applyFill="1" applyBorder="1"/>
    <xf numFmtId="164" fontId="2" fillId="0" borderId="0" xfId="15" applyNumberFormat="1" applyFont="1" applyBorder="1" applyAlignment="1">
      <alignment vertical="center"/>
    </xf>
    <xf numFmtId="165" fontId="2" fillId="4" borderId="0" xfId="18" applyNumberFormat="1" applyFont="1" applyFill="1" applyBorder="1" applyAlignment="1">
      <alignment vertical="center"/>
    </xf>
    <xf numFmtId="0" fontId="2" fillId="0" borderId="6" xfId="20" applyFont="1" applyBorder="1" applyAlignment="1">
      <alignment vertical="center"/>
      <protection/>
    </xf>
    <xf numFmtId="0" fontId="2" fillId="0" borderId="7" xfId="20" applyFont="1" applyFill="1" applyBorder="1" applyAlignment="1">
      <alignment vertical="center"/>
      <protection/>
    </xf>
    <xf numFmtId="9" fontId="2" fillId="0" borderId="6" xfId="15" applyFont="1" applyFill="1" applyBorder="1" applyAlignment="1">
      <alignment vertical="center"/>
    </xf>
    <xf numFmtId="0" fontId="2" fillId="0" borderId="8" xfId="20" applyFont="1" applyFill="1" applyBorder="1" applyAlignment="1">
      <alignment horizontal="center" vertical="center" wrapText="1"/>
      <protection/>
    </xf>
    <xf numFmtId="0" fontId="2" fillId="0" borderId="2" xfId="20" applyFont="1" applyFill="1" applyBorder="1" applyAlignment="1">
      <alignment vertical="center"/>
      <protection/>
    </xf>
    <xf numFmtId="9" fontId="2" fillId="0" borderId="3" xfId="15" applyFont="1" applyFill="1" applyBorder="1" applyAlignment="1">
      <alignment vertical="center"/>
    </xf>
    <xf numFmtId="165" fontId="2" fillId="0" borderId="3" xfId="15" applyNumberFormat="1" applyFont="1" applyFill="1" applyBorder="1" applyAlignment="1">
      <alignment vertical="center"/>
    </xf>
    <xf numFmtId="1" fontId="2" fillId="0" borderId="3" xfId="18" applyNumberFormat="1" applyFont="1" applyFill="1" applyBorder="1" applyAlignment="1">
      <alignment vertical="center"/>
    </xf>
    <xf numFmtId="43" fontId="2" fillId="0" borderId="6" xfId="18" applyFont="1" applyFill="1" applyBorder="1" applyAlignment="1">
      <alignment horizontal="center" vertical="center"/>
    </xf>
    <xf numFmtId="164" fontId="2" fillId="0" borderId="3" xfId="15" applyNumberFormat="1" applyFont="1" applyFill="1" applyBorder="1" applyAlignment="1">
      <alignment vertical="center"/>
    </xf>
    <xf numFmtId="10" fontId="2" fillId="0" borderId="6" xfId="15" applyNumberFormat="1" applyFont="1" applyFill="1" applyBorder="1" applyAlignment="1">
      <alignment horizontal="right" vertical="center"/>
    </xf>
    <xf numFmtId="168" fontId="2" fillId="2" borderId="4" xfId="0" applyNumberFormat="1" applyFont="1" applyFill="1" applyBorder="1"/>
    <xf numFmtId="0" fontId="2" fillId="2" borderId="4" xfId="0" applyFont="1" applyFill="1" applyBorder="1"/>
    <xf numFmtId="1" fontId="2" fillId="2" borderId="4" xfId="0" applyNumberFormat="1" applyFont="1" applyFill="1" applyBorder="1"/>
    <xf numFmtId="3" fontId="2" fillId="2" borderId="4" xfId="0" applyNumberFormat="1" applyFont="1" applyFill="1" applyBorder="1"/>
    <xf numFmtId="10" fontId="2" fillId="5" borderId="4" xfId="20" applyNumberFormat="1" applyFont="1" applyFill="1" applyBorder="1" applyAlignment="1">
      <alignment vertical="center"/>
      <protection/>
    </xf>
    <xf numFmtId="0" fontId="13" fillId="4" borderId="0" xfId="0" applyFont="1" applyFill="1"/>
    <xf numFmtId="0" fontId="5" fillId="4" borderId="0" xfId="0" applyFont="1" applyFill="1"/>
    <xf numFmtId="0" fontId="2" fillId="4" borderId="0" xfId="0" applyFont="1" applyFill="1"/>
    <xf numFmtId="0" fontId="5" fillId="4" borderId="0" xfId="0" applyFont="1" applyFill="1" quotePrefix="1"/>
    <xf numFmtId="3" fontId="2" fillId="0" borderId="0" xfId="20" applyNumberFormat="1" applyFont="1" applyFill="1" applyAlignment="1">
      <alignment vertical="center"/>
      <protection/>
    </xf>
    <xf numFmtId="3" fontId="2" fillId="4" borderId="0" xfId="18" applyNumberFormat="1" applyFont="1" applyFill="1" applyBorder="1" applyAlignment="1">
      <alignment vertical="center"/>
    </xf>
    <xf numFmtId="164" fontId="2" fillId="5" borderId="4" xfId="0" applyNumberFormat="1" applyFont="1" applyFill="1" applyBorder="1"/>
    <xf numFmtId="165" fontId="6" fillId="0" borderId="0" xfId="18" applyNumberFormat="1" applyFont="1" applyAlignment="1">
      <alignment horizontal="left" vertical="center" wrapText="1"/>
    </xf>
    <xf numFmtId="0" fontId="3" fillId="2" borderId="0" xfId="20" applyFont="1" applyFill="1" applyAlignment="1">
      <alignment horizontal="justify" vertical="top" wrapText="1"/>
      <protection/>
    </xf>
    <xf numFmtId="0" fontId="3" fillId="2" borderId="0" xfId="20" applyFont="1" applyFill="1" applyAlignment="1">
      <alignment vertical="top"/>
      <protection/>
    </xf>
    <xf numFmtId="0" fontId="9" fillId="2" borderId="0" xfId="20" applyFont="1" applyFill="1" applyAlignment="1">
      <alignment horizontal="justify" vertical="top" wrapText="1"/>
      <protection/>
    </xf>
    <xf numFmtId="0" fontId="3" fillId="2" borderId="0" xfId="20" applyFont="1" applyFill="1" applyAlignment="1">
      <alignment horizontal="left" vertical="top" wrapText="1"/>
      <protection/>
    </xf>
    <xf numFmtId="0" fontId="6" fillId="2" borderId="0" xfId="20" applyFont="1" applyFill="1" applyAlignment="1">
      <alignment horizontal="left" vertical="center" wrapText="1"/>
      <protection/>
    </xf>
    <xf numFmtId="0" fontId="3" fillId="2" borderId="0" xfId="20" applyFont="1" applyFill="1" applyAlignment="1">
      <alignment vertical="top" wrapText="1"/>
      <protection/>
    </xf>
  </cellXfs>
  <cellStyles count="7">
    <cellStyle name="Normal" xfId="0"/>
    <cellStyle name="Percent" xfId="15"/>
    <cellStyle name="Currency" xfId="16"/>
    <cellStyle name="Currency [0]" xfId="17"/>
    <cellStyle name="Comma" xfId="18"/>
    <cellStyle name="Comma [0]" xfId="19"/>
    <cellStyle name="Normal_Prophet Report Extraction"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solidFill>
                  <a:srgbClr val="000000"/>
                </a:solidFill>
                <a:latin typeface="Arial"/>
                <a:ea typeface="Arial"/>
                <a:cs typeface="Arial"/>
              </a:rPr>
              <a:t>No of Policies In-Force at the End of Year</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Ref>
              <c:f>'Results from Models'!$C$6:$C$38</c:f>
              <c:numCache/>
            </c:numRef>
          </c:val>
        </c:ser>
        <c:axId val="12172283"/>
        <c:axId val="42441684"/>
      </c:barChart>
      <c:catAx>
        <c:axId val="12172283"/>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Year</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2441684"/>
        <c:crosses val="autoZero"/>
        <c:auto val="1"/>
        <c:lblOffset val="100"/>
        <c:tickLblSkip val="2"/>
        <c:noMultiLvlLbl val="0"/>
      </c:catAx>
      <c:valAx>
        <c:axId val="4244168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No of Policy</a:t>
                </a:r>
              </a:p>
            </c:rich>
          </c:tx>
          <c:layout/>
          <c:overlay val="0"/>
          <c:spPr>
            <a:noFill/>
            <a:ln w="25400">
              <a:noFill/>
            </a:ln>
          </c:spPr>
        </c:title>
        <c:majorGridlines>
          <c:spPr>
            <a:ln w="3175">
              <a:solidFill>
                <a:srgbClr val="000000"/>
              </a:solidFill>
              <a:prstDash val="solid"/>
            </a:ln>
          </c:spPr>
        </c:majorGridlines>
        <c:delete val="0"/>
        <c:numFmt formatCode="#,##0" sourceLinked="1"/>
        <c:majorTickMark val="out"/>
        <c:minorTickMark val="none"/>
        <c:tickLblPos val="nextTo"/>
        <c:spPr>
          <a:ln w="3175">
            <a:solidFill>
              <a:srgbClr val="000000"/>
            </a:solidFill>
            <a:prstDash val="solid"/>
          </a:ln>
        </c:spPr>
        <c:crossAx val="12172283"/>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Premium Income</a:t>
            </a:r>
          </a:p>
        </c:rich>
      </c:tx>
      <c:layout>
        <c:manualLayout>
          <c:xMode val="edge"/>
          <c:yMode val="edge"/>
          <c:x val="0.34375"/>
          <c:y val="0.04225"/>
        </c:manualLayout>
      </c:layout>
      <c:spPr>
        <a:noFill/>
        <a:ln w="25400">
          <a:noFill/>
        </a:ln>
      </c:spPr>
    </c:title>
    <c:plotArea>
      <c:layout>
        <c:manualLayout>
          <c:layoutTarget val="inner"/>
          <c:xMode val="edge"/>
          <c:yMode val="edge"/>
          <c:x val="0.31775"/>
          <c:y val="0.25325"/>
          <c:w val="0.672"/>
          <c:h val="0.561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'Results from Models'!$B$7:$B$38</c:f>
              <c:numCache/>
            </c:numRef>
          </c:cat>
          <c:val>
            <c:numRef>
              <c:f>'Results from Models'!$H$7:$H$38</c:f>
              <c:numCache/>
            </c:numRef>
          </c:val>
        </c:ser>
        <c:axId val="44290757"/>
        <c:axId val="63072494"/>
      </c:barChart>
      <c:catAx>
        <c:axId val="4429075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61725"/>
              <c:y val="0.894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63072494"/>
        <c:crosses val="autoZero"/>
        <c:auto val="1"/>
        <c:lblOffset val="100"/>
        <c:tickLblSkip val="3"/>
        <c:noMultiLvlLbl val="0"/>
      </c:catAx>
      <c:valAx>
        <c:axId val="63072494"/>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Amount</a:t>
                </a:r>
              </a:p>
            </c:rich>
          </c:tx>
          <c:layout>
            <c:manualLayout>
              <c:xMode val="edge"/>
              <c:yMode val="edge"/>
              <c:x val="0.03125"/>
              <c:y val="0.422"/>
            </c:manualLayout>
          </c:layout>
          <c:overlay val="0"/>
          <c:spPr>
            <a:noFill/>
            <a:ln w="25400">
              <a:noFill/>
            </a:ln>
          </c:spPr>
        </c:title>
        <c:majorGridlines>
          <c:spPr>
            <a:ln w="3175">
              <a:solidFill>
                <a:srgbClr val="000000"/>
              </a:solidFill>
              <a:prstDash val="solid"/>
            </a:ln>
          </c:spPr>
        </c:majorGridlines>
        <c:delete val="0"/>
        <c:numFmt formatCode="_(* #,##0_);_(* \(#,##0\);_(* &quot;-&quot;??_);_(@_)" sourceLinked="1"/>
        <c:majorTickMark val="cross"/>
        <c:minorTickMark val="none"/>
        <c:tickLblPos val="nextTo"/>
        <c:spPr>
          <a:ln w="3175">
            <a:solidFill>
              <a:srgbClr val="000000"/>
            </a:solidFill>
            <a:prstDash val="solid"/>
          </a:ln>
        </c:spPr>
        <c:crossAx val="44290757"/>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Expenses</a:t>
            </a:r>
          </a:p>
        </c:rich>
      </c:tx>
      <c:layout>
        <c:manualLayout>
          <c:xMode val="edge"/>
          <c:yMode val="edge"/>
          <c:x val="0.41675"/>
          <c:y val="0.04275"/>
        </c:manualLayout>
      </c:layout>
      <c:spPr>
        <a:noFill/>
        <a:ln w="25400">
          <a:noFill/>
        </a:ln>
      </c:spPr>
    </c:title>
    <c:plotArea>
      <c:layout>
        <c:manualLayout>
          <c:layoutTarget val="inner"/>
          <c:xMode val="edge"/>
          <c:yMode val="edge"/>
          <c:x val="0.28375"/>
          <c:y val="0.25225"/>
          <c:w val="0.6485"/>
          <c:h val="0.427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'Results from Models'!$B$8:$B$25</c:f>
              <c:numCache/>
            </c:numRef>
          </c:cat>
          <c:val>
            <c:numRef>
              <c:f>'Results from Models'!$J$8:$J$25</c:f>
              <c:numCache/>
            </c:numRef>
          </c:val>
        </c:ser>
        <c:axId val="30781535"/>
        <c:axId val="8598360"/>
      </c:barChart>
      <c:catAx>
        <c:axId val="3078153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57025"/>
              <c:y val="0.850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8598360"/>
        <c:crosses val="autoZero"/>
        <c:auto val="1"/>
        <c:lblOffset val="100"/>
        <c:tickLblSkip val="2"/>
        <c:noMultiLvlLbl val="0"/>
      </c:catAx>
      <c:valAx>
        <c:axId val="8598360"/>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Amount</a:t>
                </a:r>
              </a:p>
            </c:rich>
          </c:tx>
          <c:layout>
            <c:manualLayout>
              <c:xMode val="edge"/>
              <c:yMode val="edge"/>
              <c:x val="0.039"/>
              <c:y val="0.36325"/>
            </c:manualLayout>
          </c:layout>
          <c:overlay val="0"/>
          <c:spPr>
            <a:noFill/>
            <a:ln w="25400">
              <a:noFill/>
            </a:ln>
          </c:spPr>
        </c:title>
        <c:majorGridlines>
          <c:spPr>
            <a:ln w="3175">
              <a:solidFill>
                <a:srgbClr val="000000"/>
              </a:solidFill>
              <a:prstDash val="solid"/>
            </a:ln>
          </c:spPr>
        </c:majorGridlines>
        <c:delete val="0"/>
        <c:numFmt formatCode="#,##0" sourceLinked="1"/>
        <c:majorTickMark val="cross"/>
        <c:minorTickMark val="none"/>
        <c:tickLblPos val="nextTo"/>
        <c:spPr>
          <a:ln w="3175">
            <a:solidFill>
              <a:srgbClr val="000000"/>
            </a:solidFill>
            <a:prstDash val="solid"/>
          </a:ln>
        </c:spPr>
        <c:crossAx val="30781535"/>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Commission</a:t>
            </a:r>
          </a:p>
        </c:rich>
      </c:tx>
      <c:layout>
        <c:manualLayout>
          <c:xMode val="edge"/>
          <c:yMode val="edge"/>
          <c:x val="0.39525"/>
          <c:y val="0.04025"/>
        </c:manualLayout>
      </c:layout>
      <c:spPr>
        <a:noFill/>
        <a:ln w="25400">
          <a:noFill/>
        </a:ln>
      </c:spPr>
    </c:title>
    <c:plotArea>
      <c:layout>
        <c:manualLayout>
          <c:layoutTarget val="inner"/>
          <c:xMode val="edge"/>
          <c:yMode val="edge"/>
          <c:x val="0.30625"/>
          <c:y val="0.2545"/>
          <c:w val="0.62575"/>
          <c:h val="0.4107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'Results from Models'!$B$8:$B$25</c:f>
              <c:numCache/>
            </c:numRef>
          </c:cat>
          <c:val>
            <c:numRef>
              <c:f>'Results from Models'!$K$8:$K$25</c:f>
              <c:numCache/>
            </c:numRef>
          </c:val>
        </c:ser>
        <c:axId val="10276377"/>
        <c:axId val="25378530"/>
      </c:barChart>
      <c:catAx>
        <c:axId val="102763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58125"/>
              <c:y val="0.8437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25378530"/>
        <c:crosses val="autoZero"/>
        <c:auto val="1"/>
        <c:lblOffset val="100"/>
        <c:tickLblSkip val="2"/>
        <c:noMultiLvlLbl val="0"/>
      </c:catAx>
      <c:valAx>
        <c:axId val="25378530"/>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Amount</a:t>
                </a:r>
              </a:p>
            </c:rich>
          </c:tx>
          <c:layout>
            <c:manualLayout>
              <c:xMode val="edge"/>
              <c:yMode val="edge"/>
              <c:x val="0.0445"/>
              <c:y val="0.35275"/>
            </c:manualLayout>
          </c:layout>
          <c:overlay val="0"/>
          <c:spPr>
            <a:noFill/>
            <a:ln w="25400">
              <a:noFill/>
            </a:ln>
          </c:spPr>
        </c:title>
        <c:majorGridlines>
          <c:spPr>
            <a:ln w="3175">
              <a:solidFill>
                <a:srgbClr val="000000"/>
              </a:solidFill>
              <a:prstDash val="solid"/>
            </a:ln>
          </c:spPr>
        </c:majorGridlines>
        <c:delete val="0"/>
        <c:numFmt formatCode="#,##0" sourceLinked="1"/>
        <c:majorTickMark val="cross"/>
        <c:minorTickMark val="none"/>
        <c:tickLblPos val="nextTo"/>
        <c:spPr>
          <a:ln w="3175">
            <a:solidFill>
              <a:srgbClr val="000000"/>
            </a:solidFill>
            <a:prstDash val="solid"/>
          </a:ln>
        </c:spPr>
        <c:crossAx val="10276377"/>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Death Outgo</a:t>
            </a:r>
          </a:p>
        </c:rich>
      </c:tx>
      <c:layout>
        <c:manualLayout>
          <c:xMode val="edge"/>
          <c:yMode val="edge"/>
          <c:x val="0.39325"/>
          <c:y val="0.03975"/>
        </c:manualLayout>
      </c:layout>
      <c:spPr>
        <a:noFill/>
        <a:ln w="25400">
          <a:noFill/>
        </a:ln>
      </c:spPr>
    </c:title>
    <c:plotArea>
      <c:layout>
        <c:manualLayout>
          <c:layoutTarget val="inner"/>
          <c:xMode val="edge"/>
          <c:yMode val="edge"/>
          <c:x val="0.28375"/>
          <c:y val="0.24325"/>
          <c:w val="0.6485"/>
          <c:h val="0.4247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'Results from Models'!$B$8:$B$25</c:f>
              <c:numCache/>
            </c:numRef>
          </c:cat>
          <c:val>
            <c:numRef>
              <c:f>'Results from Models'!$L$8:$L$25</c:f>
              <c:numCache/>
            </c:numRef>
          </c:val>
        </c:ser>
        <c:axId val="27080179"/>
        <c:axId val="42395020"/>
      </c:barChart>
      <c:catAx>
        <c:axId val="2708017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57025"/>
              <c:y val="0.8452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42395020"/>
        <c:crosses val="autoZero"/>
        <c:auto val="1"/>
        <c:lblOffset val="100"/>
        <c:tickLblSkip val="2"/>
        <c:noMultiLvlLbl val="0"/>
      </c:catAx>
      <c:valAx>
        <c:axId val="42395020"/>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Amount</a:t>
                </a:r>
              </a:p>
            </c:rich>
          </c:tx>
          <c:layout>
            <c:manualLayout>
              <c:xMode val="edge"/>
              <c:yMode val="edge"/>
              <c:x val="0.039"/>
              <c:y val="0.3495"/>
            </c:manualLayout>
          </c:layout>
          <c:overlay val="0"/>
          <c:spPr>
            <a:noFill/>
            <a:ln w="25400">
              <a:noFill/>
            </a:ln>
          </c:spPr>
        </c:title>
        <c:majorGridlines>
          <c:spPr>
            <a:ln w="3175">
              <a:solidFill>
                <a:srgbClr val="000000"/>
              </a:solidFill>
              <a:prstDash val="solid"/>
            </a:ln>
          </c:spPr>
        </c:majorGridlines>
        <c:delete val="0"/>
        <c:numFmt formatCode="#,##0" sourceLinked="1"/>
        <c:majorTickMark val="cross"/>
        <c:minorTickMark val="none"/>
        <c:tickLblPos val="nextTo"/>
        <c:spPr>
          <a:ln w="3175">
            <a:solidFill>
              <a:srgbClr val="000000"/>
            </a:solidFill>
            <a:prstDash val="solid"/>
          </a:ln>
        </c:spPr>
        <c:crossAx val="27080179"/>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Surrender Outgo</a:t>
            </a:r>
          </a:p>
        </c:rich>
      </c:tx>
      <c:layout>
        <c:manualLayout>
          <c:xMode val="edge"/>
          <c:yMode val="edge"/>
          <c:x val="0.35675"/>
          <c:y val="0.04275"/>
        </c:manualLayout>
      </c:layout>
      <c:spPr>
        <a:noFill/>
        <a:ln w="25400">
          <a:noFill/>
        </a:ln>
      </c:spPr>
    </c:title>
    <c:plotArea>
      <c:layout>
        <c:manualLayout>
          <c:layoutTarget val="inner"/>
          <c:xMode val="edge"/>
          <c:yMode val="edge"/>
          <c:x val="0.302"/>
          <c:y val="0.26675"/>
          <c:w val="0.63025"/>
          <c:h val="0.376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'Results from Models'!$B$8:$B$24</c:f>
              <c:numCache/>
            </c:numRef>
          </c:cat>
          <c:val>
            <c:numRef>
              <c:f>'Results from Models'!$M$8:$M$24</c:f>
              <c:numCache/>
            </c:numRef>
          </c:val>
        </c:ser>
        <c:axId val="46010861"/>
        <c:axId val="11444566"/>
      </c:barChart>
      <c:catAx>
        <c:axId val="4601086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58075"/>
              <c:y val="0.8332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11444566"/>
        <c:crosses val="autoZero"/>
        <c:auto val="1"/>
        <c:lblOffset val="100"/>
        <c:tickLblSkip val="2"/>
        <c:noMultiLvlLbl val="0"/>
      </c:catAx>
      <c:valAx>
        <c:axId val="11444566"/>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Amount</a:t>
                </a:r>
              </a:p>
            </c:rich>
          </c:tx>
          <c:layout>
            <c:manualLayout>
              <c:xMode val="edge"/>
              <c:yMode val="edge"/>
              <c:x val="0.039"/>
              <c:y val="0.3285"/>
            </c:manualLayout>
          </c:layout>
          <c:overlay val="0"/>
          <c:spPr>
            <a:noFill/>
            <a:ln w="25400">
              <a:noFill/>
            </a:ln>
          </c:spPr>
        </c:title>
        <c:majorGridlines>
          <c:spPr>
            <a:ln w="3175">
              <a:solidFill>
                <a:srgbClr val="000000"/>
              </a:solidFill>
              <a:prstDash val="solid"/>
            </a:ln>
          </c:spPr>
        </c:majorGridlines>
        <c:delete val="0"/>
        <c:numFmt formatCode="#,##0" sourceLinked="1"/>
        <c:majorTickMark val="cross"/>
        <c:minorTickMark val="none"/>
        <c:tickLblPos val="nextTo"/>
        <c:spPr>
          <a:ln w="3175">
            <a:solidFill>
              <a:srgbClr val="000000"/>
            </a:solidFill>
            <a:prstDash val="solid"/>
          </a:ln>
        </c:spPr>
        <c:crossAx val="4601086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Expense as % of Premium Income</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Ref>
              <c:f>'Analysis of Results'!$O$6:$O$24</c:f>
              <c:numCache/>
            </c:numRef>
          </c:val>
        </c:ser>
        <c:axId val="35892231"/>
        <c:axId val="54594624"/>
      </c:barChart>
      <c:catAx>
        <c:axId val="35892231"/>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2700000"/>
          <a:lstStyle/>
          <a:p>
            <a:pPr>
              <a:defRPr lang="en-US" cap="none" sz="125" b="0" i="0" u="none" baseline="0">
                <a:solidFill>
                  <a:srgbClr val="000000"/>
                </a:solidFill>
                <a:latin typeface="Arial"/>
                <a:ea typeface="Arial"/>
                <a:cs typeface="Arial"/>
              </a:defRPr>
            </a:pPr>
          </a:p>
        </c:txPr>
        <c:crossAx val="54594624"/>
        <c:crosses val="autoZero"/>
        <c:auto val="1"/>
        <c:lblOffset val="100"/>
        <c:tickLblSkip val="7"/>
        <c:noMultiLvlLbl val="0"/>
      </c:catAx>
      <c:valAx>
        <c:axId val="5459462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Percentage</a:t>
                </a:r>
              </a:p>
            </c:rich>
          </c:tx>
          <c:layout/>
          <c:overlay val="0"/>
          <c:spPr>
            <a:noFill/>
            <a:ln w="25400">
              <a:noFill/>
            </a:ln>
          </c:spPr>
        </c:title>
        <c:majorGridlines>
          <c:spPr>
            <a:ln w="3175">
              <a:solidFill>
                <a:srgbClr val="000000"/>
              </a:solidFill>
              <a:prstDash val="solid"/>
            </a:ln>
          </c:spPr>
        </c:majorGridlines>
        <c:delete val="0"/>
        <c:numFmt formatCode="0.00%" sourceLinked="1"/>
        <c:majorTickMark val="out"/>
        <c:minorTickMark val="none"/>
        <c:tickLblPos val="nextTo"/>
        <c:spPr>
          <a:ln w="3175">
            <a:solidFill>
              <a:srgbClr val="000000"/>
            </a:solidFill>
            <a:prstDash val="solid"/>
          </a:ln>
        </c:spPr>
        <c:crossAx val="35892231"/>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Commission as % of Premium Income</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Ref>
              <c:f>'Analysis of Results'!$P$6:$P$24</c:f>
              <c:numCache/>
            </c:numRef>
          </c:val>
        </c:ser>
        <c:axId val="21589569"/>
        <c:axId val="60088394"/>
      </c:barChart>
      <c:catAx>
        <c:axId val="2158956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2700000"/>
          <a:lstStyle/>
          <a:p>
            <a:pPr>
              <a:defRPr lang="en-US" cap="none" sz="125" b="0" i="0" u="none" baseline="0">
                <a:solidFill>
                  <a:srgbClr val="000000"/>
                </a:solidFill>
                <a:latin typeface="Arial"/>
                <a:ea typeface="Arial"/>
                <a:cs typeface="Arial"/>
              </a:defRPr>
            </a:pPr>
          </a:p>
        </c:txPr>
        <c:crossAx val="60088394"/>
        <c:crosses val="autoZero"/>
        <c:auto val="1"/>
        <c:lblOffset val="100"/>
        <c:tickLblSkip val="7"/>
        <c:noMultiLvlLbl val="0"/>
      </c:catAx>
      <c:valAx>
        <c:axId val="6008839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t>
                </a:r>
              </a:p>
            </c:rich>
          </c:tx>
          <c:layout/>
          <c:overlay val="0"/>
          <c:spPr>
            <a:noFill/>
            <a:ln w="25400">
              <a:noFill/>
            </a:ln>
          </c:spPr>
        </c:title>
        <c:majorGridlines>
          <c:spPr>
            <a:ln w="3175">
              <a:solidFill>
                <a:srgbClr val="000000"/>
              </a:solidFill>
              <a:prstDash val="solid"/>
            </a:ln>
          </c:spPr>
        </c:majorGridlines>
        <c:delete val="0"/>
        <c:numFmt formatCode="0.00%" sourceLinked="1"/>
        <c:majorTickMark val="out"/>
        <c:minorTickMark val="none"/>
        <c:tickLblPos val="nextTo"/>
        <c:spPr>
          <a:ln w="3175">
            <a:solidFill>
              <a:srgbClr val="000000"/>
            </a:solidFill>
            <a:prstDash val="solid"/>
          </a:ln>
        </c:spPr>
        <c:crossAx val="21589569"/>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Premium Income per Policy</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Ref>
              <c:f>'Analysis of Results'!$Q$6:$Q$24</c:f>
              <c:numCache/>
            </c:numRef>
          </c:val>
        </c:ser>
        <c:axId val="3924635"/>
        <c:axId val="35321716"/>
      </c:barChart>
      <c:catAx>
        <c:axId val="3924635"/>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2700000"/>
          <a:lstStyle/>
          <a:p>
            <a:pPr>
              <a:defRPr lang="en-US" cap="none" sz="125" b="0" i="0" u="none" baseline="0">
                <a:solidFill>
                  <a:srgbClr val="000000"/>
                </a:solidFill>
                <a:latin typeface="Arial"/>
                <a:ea typeface="Arial"/>
                <a:cs typeface="Arial"/>
              </a:defRPr>
            </a:pPr>
          </a:p>
        </c:txPr>
        <c:crossAx val="35321716"/>
        <c:crosses val="autoZero"/>
        <c:auto val="1"/>
        <c:lblOffset val="100"/>
        <c:tickLblSkip val="8"/>
        <c:noMultiLvlLbl val="0"/>
      </c:catAx>
      <c:valAx>
        <c:axId val="35321716"/>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_(* #,##0.00_);_(* \(#,##0.00\);_(* &quot;-&quot;??_);_(@_)" sourceLinked="1"/>
        <c:majorTickMark val="out"/>
        <c:minorTickMark val="none"/>
        <c:tickLblPos val="nextTo"/>
        <c:spPr>
          <a:ln w="3175">
            <a:solidFill>
              <a:srgbClr val="000000"/>
            </a:solidFill>
            <a:prstDash val="solid"/>
          </a:ln>
        </c:spPr>
        <c:crossAx val="3924635"/>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Death Outgo per Policy</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Ref>
              <c:f>'Analysis of Results'!$R$6:$R$24</c:f>
              <c:numCache/>
            </c:numRef>
          </c:val>
        </c:ser>
        <c:axId val="49459989"/>
        <c:axId val="42486718"/>
      </c:barChart>
      <c:catAx>
        <c:axId val="4945998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2700000"/>
          <a:lstStyle/>
          <a:p>
            <a:pPr>
              <a:defRPr lang="en-US" cap="none" sz="125" b="0" i="0" u="none" baseline="0">
                <a:solidFill>
                  <a:srgbClr val="000000"/>
                </a:solidFill>
                <a:latin typeface="Arial"/>
                <a:ea typeface="Arial"/>
                <a:cs typeface="Arial"/>
              </a:defRPr>
            </a:pPr>
          </a:p>
        </c:txPr>
        <c:crossAx val="42486718"/>
        <c:crosses val="autoZero"/>
        <c:auto val="1"/>
        <c:lblOffset val="100"/>
        <c:tickLblSkip val="8"/>
        <c:noMultiLvlLbl val="0"/>
      </c:catAx>
      <c:valAx>
        <c:axId val="42486718"/>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_(* #,##0.00_);_(* \(#,##0.00\);_(* &quot;-&quot;??_);_(@_)" sourceLinked="1"/>
        <c:majorTickMark val="out"/>
        <c:minorTickMark val="none"/>
        <c:tickLblPos val="nextTo"/>
        <c:spPr>
          <a:ln w="3175">
            <a:solidFill>
              <a:srgbClr val="000000"/>
            </a:solidFill>
            <a:prstDash val="solid"/>
          </a:ln>
        </c:spPr>
        <c:crossAx val="49459989"/>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Surrender Outgo per Policy</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Ref>
              <c:f>'Analysis of Results'!$S$6:$S$24</c:f>
              <c:numCache/>
            </c:numRef>
          </c:val>
        </c:ser>
        <c:axId val="46836143"/>
        <c:axId val="18872104"/>
      </c:barChart>
      <c:catAx>
        <c:axId val="46836143"/>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2700000"/>
          <a:lstStyle/>
          <a:p>
            <a:pPr>
              <a:defRPr lang="en-US" cap="none" sz="125" b="0" i="0" u="none" baseline="0">
                <a:solidFill>
                  <a:srgbClr val="000000"/>
                </a:solidFill>
                <a:latin typeface="Arial"/>
                <a:ea typeface="Arial"/>
                <a:cs typeface="Arial"/>
              </a:defRPr>
            </a:pPr>
          </a:p>
        </c:txPr>
        <c:crossAx val="18872104"/>
        <c:crosses val="autoZero"/>
        <c:auto val="1"/>
        <c:lblOffset val="100"/>
        <c:tickLblSkip val="8"/>
        <c:noMultiLvlLbl val="0"/>
      </c:catAx>
      <c:valAx>
        <c:axId val="1887210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_(* #,##0.00_);_(* \(#,##0.00\);_(* &quot;-&quot;??_);_(@_)" sourceLinked="1"/>
        <c:majorTickMark val="out"/>
        <c:minorTickMark val="none"/>
        <c:tickLblPos val="nextTo"/>
        <c:spPr>
          <a:ln w="3175">
            <a:solidFill>
              <a:srgbClr val="000000"/>
            </a:solidFill>
            <a:prstDash val="solid"/>
          </a:ln>
        </c:spPr>
        <c:crossAx val="46836143"/>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solidFill>
                  <a:srgbClr val="000000"/>
                </a:solidFill>
                <a:latin typeface="Arial"/>
                <a:ea typeface="Arial"/>
                <a:cs typeface="Arial"/>
              </a:rPr>
              <a:t>Number of Lapse</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Ref>
              <c:f>'Results from Models'!$D$6:$D$38</c:f>
              <c:numCache/>
            </c:numRef>
          </c:val>
        </c:ser>
        <c:axId val="46430837"/>
        <c:axId val="15224350"/>
      </c:barChart>
      <c:catAx>
        <c:axId val="46430837"/>
        <c:scaling>
          <c:orientation val="minMax"/>
        </c:scaling>
        <c:axPos val="b"/>
        <c:title>
          <c:tx>
            <c:rich>
              <a:bodyPr vert="horz" rot="0" anchor="ctr"/>
              <a:lstStyle/>
              <a:p>
                <a:pPr algn="ctr">
                  <a:defRPr/>
                </a:pPr>
                <a:r>
                  <a:rPr lang="en-US" cap="none" sz="275" b="1" i="0" u="none" baseline="0">
                    <a:solidFill>
                      <a:srgbClr val="000000"/>
                    </a:solidFill>
                    <a:latin typeface="Arial"/>
                    <a:ea typeface="Arial"/>
                    <a:cs typeface="Arial"/>
                  </a:rPr>
                  <a:t>Year</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325" b="0" i="0" u="none" baseline="0">
                <a:solidFill>
                  <a:srgbClr val="000000"/>
                </a:solidFill>
                <a:latin typeface="Arial"/>
                <a:ea typeface="Arial"/>
                <a:cs typeface="Arial"/>
              </a:defRPr>
            </a:pPr>
          </a:p>
        </c:txPr>
        <c:crossAx val="15224350"/>
        <c:crosses val="autoZero"/>
        <c:auto val="1"/>
        <c:lblOffset val="100"/>
        <c:tickLblSkip val="3"/>
        <c:noMultiLvlLbl val="0"/>
      </c:catAx>
      <c:valAx>
        <c:axId val="15224350"/>
        <c:scaling>
          <c:orientation val="minMax"/>
        </c:scaling>
        <c:axPos val="l"/>
        <c:title>
          <c:tx>
            <c:rich>
              <a:bodyPr vert="horz" rot="-5400000" anchor="ctr"/>
              <a:lstStyle/>
              <a:p>
                <a:pPr algn="ctr">
                  <a:defRPr/>
                </a:pPr>
                <a:r>
                  <a:rPr lang="en-US" cap="none" sz="375" b="1" i="0" u="none" baseline="0">
                    <a:solidFill>
                      <a:srgbClr val="000000"/>
                    </a:solidFill>
                    <a:latin typeface="Arial"/>
                    <a:ea typeface="Arial"/>
                    <a:cs typeface="Arial"/>
                  </a:rPr>
                  <a:t>No of Policy</a:t>
                </a:r>
              </a:p>
            </c:rich>
          </c:tx>
          <c:layout/>
          <c:overlay val="0"/>
          <c:spPr>
            <a:noFill/>
            <a:ln w="25400">
              <a:noFill/>
            </a:ln>
          </c:spPr>
        </c:title>
        <c:majorGridlines>
          <c:spPr>
            <a:ln w="3175">
              <a:solidFill>
                <a:srgbClr val="000000"/>
              </a:solidFill>
              <a:prstDash val="solid"/>
            </a:ln>
          </c:spPr>
        </c:majorGridlines>
        <c:delete val="0"/>
        <c:numFmt formatCode="0.000000" sourceLinked="1"/>
        <c:majorTickMark val="out"/>
        <c:minorTickMark val="none"/>
        <c:tickLblPos val="nextTo"/>
        <c:spPr>
          <a:ln w="3175">
            <a:solidFill>
              <a:srgbClr val="000000"/>
            </a:solidFill>
            <a:prstDash val="solid"/>
          </a:ln>
        </c:spPr>
        <c:txPr>
          <a:bodyPr/>
          <a:lstStyle/>
          <a:p>
            <a:pPr>
              <a:defRPr lang="en-US" cap="none" sz="325" b="0" i="0" u="none" baseline="0">
                <a:solidFill>
                  <a:srgbClr val="000000"/>
                </a:solidFill>
                <a:latin typeface="Arial"/>
                <a:ea typeface="Arial"/>
                <a:cs typeface="Arial"/>
              </a:defRPr>
            </a:pPr>
          </a:p>
        </c:txPr>
        <c:crossAx val="46430837"/>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Survival Outgo per Policy</a:t>
            </a:r>
          </a:p>
        </c:rich>
      </c:tx>
      <c:layout/>
      <c:spPr>
        <a:noFill/>
        <a:ln w="25400">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Lit>
              <c:ptCount val="1"/>
              <c:pt idx="0">
                <c:v>1</c:v>
              </c:pt>
            </c:numLit>
          </c:val>
        </c:ser>
        <c:axId val="35631209"/>
        <c:axId val="52245426"/>
      </c:barChart>
      <c:catAx>
        <c:axId val="3563120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crossAx val="52245426"/>
        <c:crosses val="autoZero"/>
        <c:auto val="1"/>
        <c:lblOffset val="100"/>
        <c:noMultiLvlLbl val="0"/>
      </c:catAx>
      <c:valAx>
        <c:axId val="52245426"/>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5631209"/>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Maturity Outgo per Policy</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Ref>
              <c:f>'Analysis of Results'!$T$6:$T$24</c:f>
              <c:numCache/>
            </c:numRef>
          </c:val>
        </c:ser>
        <c:axId val="446787"/>
        <c:axId val="4021084"/>
      </c:barChart>
      <c:catAx>
        <c:axId val="446787"/>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5400000"/>
          <a:lstStyle/>
          <a:p>
            <a:pPr>
              <a:defRPr lang="en-US" cap="none" sz="125" b="0" i="0" u="none" baseline="0">
                <a:solidFill>
                  <a:srgbClr val="000000"/>
                </a:solidFill>
                <a:latin typeface="Arial"/>
                <a:ea typeface="Arial"/>
                <a:cs typeface="Arial"/>
              </a:defRPr>
            </a:pPr>
          </a:p>
        </c:txPr>
        <c:crossAx val="4021084"/>
        <c:crosses val="autoZero"/>
        <c:auto val="1"/>
        <c:lblOffset val="100"/>
        <c:tickLblSkip val="10"/>
        <c:noMultiLvlLbl val="0"/>
      </c:catAx>
      <c:valAx>
        <c:axId val="402108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_(* #,##0.00_);_(* \(#,##0.00\);_(* &quot;-&quot;??_);_(@_)" sourceLinked="1"/>
        <c:majorTickMark val="out"/>
        <c:minorTickMark val="none"/>
        <c:tickLblPos val="nextTo"/>
        <c:spPr>
          <a:ln w="3175">
            <a:solidFill>
              <a:srgbClr val="000000"/>
            </a:solidFill>
            <a:prstDash val="solid"/>
          </a:ln>
        </c:spPr>
        <c:crossAx val="446787"/>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Cancer Outgo per Policy</a:t>
            </a:r>
          </a:p>
        </c:rich>
      </c:tx>
      <c:layout/>
      <c:spPr>
        <a:noFill/>
        <a:ln w="25400">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Lit>
              <c:ptCount val="1"/>
              <c:pt idx="0">
                <c:v>1</c:v>
              </c:pt>
            </c:numLit>
          </c:val>
        </c:ser>
        <c:axId val="36189757"/>
        <c:axId val="57272358"/>
      </c:barChart>
      <c:catAx>
        <c:axId val="36189757"/>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crossAx val="57272358"/>
        <c:crosses val="autoZero"/>
        <c:auto val="1"/>
        <c:lblOffset val="100"/>
        <c:noMultiLvlLbl val="0"/>
      </c:catAx>
      <c:valAx>
        <c:axId val="57272358"/>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6189757"/>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Investment Return</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Lit>
              <c:ptCount val="1"/>
              <c:pt idx="0">
                <c:v>1</c:v>
              </c:pt>
            </c:numLit>
          </c:val>
        </c:ser>
        <c:axId val="45689175"/>
        <c:axId val="8549392"/>
      </c:barChart>
      <c:catAx>
        <c:axId val="45689175"/>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2700000"/>
          <a:lstStyle/>
          <a:p>
            <a:pPr>
              <a:defRPr lang="en-US" cap="none" sz="125" b="0" i="0" u="none" baseline="0">
                <a:solidFill>
                  <a:srgbClr val="000000"/>
                </a:solidFill>
                <a:latin typeface="Arial"/>
                <a:ea typeface="Arial"/>
                <a:cs typeface="Arial"/>
              </a:defRPr>
            </a:pPr>
          </a:p>
        </c:txPr>
        <c:crossAx val="8549392"/>
        <c:crosses val="autoZero"/>
        <c:auto val="1"/>
        <c:lblOffset val="100"/>
        <c:tickLblSkip val="6"/>
        <c:noMultiLvlLbl val="0"/>
      </c:catAx>
      <c:valAx>
        <c:axId val="8549392"/>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 per annum</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5689175"/>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Tax Rate</a:t>
            </a:r>
          </a:p>
        </c:rich>
      </c:tx>
      <c:layout/>
      <c:spPr>
        <a:noFill/>
        <a:ln w="25400">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Lit>
              <c:ptCount val="1"/>
              <c:pt idx="0">
                <c:v>1</c:v>
              </c:pt>
            </c:numLit>
          </c:val>
        </c:ser>
        <c:axId val="9835665"/>
        <c:axId val="21412122"/>
      </c:barChart>
      <c:catAx>
        <c:axId val="9835665"/>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crossAx val="21412122"/>
        <c:crosses val="autoZero"/>
        <c:auto val="1"/>
        <c:lblOffset val="100"/>
        <c:noMultiLvlLbl val="0"/>
      </c:catAx>
      <c:valAx>
        <c:axId val="21412122"/>
        <c:scaling>
          <c:orientation val="minMax"/>
          <c:max val="0.10000000000002"/>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9835665"/>
        <c:crosses val="autoZero"/>
        <c:crossBetween val="between"/>
        <c:dispUnits/>
      </c:valAx>
      <c:spPr>
        <a:solidFill>
          <a:srgbClr val="C0C0C0"/>
        </a:solid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Death Outgo per death</a:t>
            </a:r>
          </a:p>
        </c:rich>
      </c:tx>
      <c:layout>
        <c:manualLayout>
          <c:xMode val="edge"/>
          <c:yMode val="edge"/>
          <c:x val="0.30425"/>
          <c:y val="0.0395"/>
        </c:manualLayout>
      </c:layout>
      <c:spPr>
        <a:noFill/>
        <a:ln w="25400">
          <a:noFill/>
        </a:ln>
      </c:spPr>
    </c:title>
    <c:plotArea>
      <c:layout>
        <c:manualLayout>
          <c:layoutTarget val="inner"/>
          <c:xMode val="edge"/>
          <c:yMode val="edge"/>
          <c:x val="0.246"/>
          <c:y val="0.2455"/>
          <c:w val="0.68525"/>
          <c:h val="0.4517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'Results from Models'!$B$8:$B$24</c:f>
              <c:numCache/>
            </c:numRef>
          </c:cat>
          <c:val>
            <c:numRef>
              <c:f>'Analysis of Results'!$R$7:$R$23</c:f>
              <c:numCache/>
            </c:numRef>
          </c:val>
        </c:ser>
        <c:axId val="58491371"/>
        <c:axId val="56660292"/>
      </c:barChart>
      <c:catAx>
        <c:axId val="58491371"/>
        <c:scaling>
          <c:orientation val="minMax"/>
        </c:scaling>
        <c:axPos val="b"/>
        <c:title>
          <c:tx>
            <c:rich>
              <a:bodyPr vert="horz" rot="0" anchor="ctr"/>
              <a:lstStyle/>
              <a:p>
                <a:pPr algn="ctr">
                  <a:defRPr/>
                </a:pPr>
                <a:r>
                  <a:rPr lang="en-US" cap="none" sz="550" b="1" i="0" u="none" baseline="0">
                    <a:solidFill>
                      <a:srgbClr val="000000"/>
                    </a:solidFill>
                    <a:latin typeface="Arial"/>
                    <a:ea typeface="Arial"/>
                    <a:cs typeface="Arial"/>
                  </a:rPr>
                  <a:t>Year</a:t>
                </a:r>
              </a:p>
            </c:rich>
          </c:tx>
          <c:layout>
            <c:manualLayout>
              <c:xMode val="edge"/>
              <c:yMode val="edge"/>
              <c:x val="0.5555"/>
              <c:y val="0.8727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56660292"/>
        <c:crosses val="autoZero"/>
        <c:auto val="1"/>
        <c:lblOffset val="100"/>
        <c:tickLblSkip val="2"/>
        <c:noMultiLvlLbl val="0"/>
      </c:catAx>
      <c:valAx>
        <c:axId val="5666029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Amount</a:t>
                </a:r>
              </a:p>
            </c:rich>
          </c:tx>
          <c:layout>
            <c:manualLayout>
              <c:xMode val="edge"/>
              <c:yMode val="edge"/>
              <c:x val="0.03975"/>
              <c:y val="0.364"/>
            </c:manualLayout>
          </c:layout>
          <c:overlay val="0"/>
          <c:spPr>
            <a:noFill/>
            <a:ln w="25400">
              <a:noFill/>
            </a:ln>
          </c:spPr>
        </c:title>
        <c:majorGridlines>
          <c:spPr>
            <a:ln w="3175">
              <a:solidFill>
                <a:srgbClr val="000000"/>
              </a:solidFill>
              <a:prstDash val="solid"/>
            </a:ln>
          </c:spPr>
        </c:majorGridlines>
        <c:delete val="0"/>
        <c:numFmt formatCode="_(* #,##0_);_(* \(#,##0\);_(* &quot;-&quot;??_);_(@_)" sourceLinked="1"/>
        <c:majorTickMark val="cross"/>
        <c:minorTickMark val="none"/>
        <c:tickLblPos val="nextTo"/>
        <c:spPr>
          <a:ln w="3175">
            <a:solidFill>
              <a:srgbClr val="000000"/>
            </a:solidFill>
            <a:prstDash val="solid"/>
          </a:ln>
        </c:spPr>
        <c:crossAx val="5849137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Actual to Expected Ratios for Expenses</a:t>
            </a:r>
          </a:p>
        </c:rich>
      </c:tx>
      <c:layout>
        <c:manualLayout>
          <c:xMode val="edge"/>
          <c:yMode val="edge"/>
          <c:x val="0.16925"/>
          <c:y val="0.041"/>
        </c:manualLayout>
      </c:layout>
      <c:spPr>
        <a:noFill/>
        <a:ln w="25400">
          <a:noFill/>
        </a:ln>
      </c:spPr>
    </c:title>
    <c:plotArea>
      <c:layout>
        <c:manualLayout>
          <c:layoutTarget val="inner"/>
          <c:xMode val="edge"/>
          <c:yMode val="edge"/>
          <c:x val="0.19575"/>
          <c:y val="0.25825"/>
          <c:w val="0.7355"/>
          <c:h val="0.43025"/>
        </c:manualLayout>
      </c:layout>
      <c:lineChart>
        <c:grouping val="standard"/>
        <c:varyColors val="0"/>
        <c:ser>
          <c:idx val="0"/>
          <c:order val="0"/>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Ref>
              <c:f>'Results from Models'!$B$8:$B$24</c:f>
              <c:numCache/>
            </c:numRef>
          </c:cat>
          <c:val>
            <c:numRef>
              <c:f>'Analysis of Results'!$L$7:$L$23</c:f>
              <c:numCache/>
            </c:numRef>
          </c:val>
          <c:smooth val="0"/>
        </c:ser>
        <c:marker val="1"/>
        <c:axId val="40180581"/>
        <c:axId val="26080910"/>
      </c:lineChart>
      <c:catAx>
        <c:axId val="4018058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5265"/>
              <c:y val="0.852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26080910"/>
        <c:crosses val="autoZero"/>
        <c:auto val="1"/>
        <c:lblOffset val="100"/>
        <c:tickLblSkip val="2"/>
        <c:noMultiLvlLbl val="0"/>
      </c:catAx>
      <c:valAx>
        <c:axId val="26080910"/>
        <c:scaling>
          <c:orientation val="minMax"/>
          <c:max val="1.2"/>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Amount</a:t>
                </a:r>
              </a:p>
            </c:rich>
          </c:tx>
          <c:layout>
            <c:manualLayout>
              <c:xMode val="edge"/>
              <c:yMode val="edge"/>
              <c:x val="0.03975"/>
              <c:y val="0.373"/>
            </c:manualLayout>
          </c:layout>
          <c:overlay val="0"/>
          <c:spPr>
            <a:noFill/>
            <a:ln w="25400">
              <a:noFill/>
            </a:ln>
          </c:spPr>
        </c:title>
        <c:majorGridlines>
          <c:spPr>
            <a:ln w="3175">
              <a:solidFill>
                <a:srgbClr val="000000"/>
              </a:solidFill>
              <a:prstDash val="solid"/>
            </a:ln>
          </c:spPr>
        </c:majorGridlines>
        <c:delete val="0"/>
        <c:numFmt formatCode="0%" sourceLinked="1"/>
        <c:majorTickMark val="cross"/>
        <c:minorTickMark val="none"/>
        <c:tickLblPos val="nextTo"/>
        <c:spPr>
          <a:ln w="3175">
            <a:solidFill>
              <a:srgbClr val="000000"/>
            </a:solidFill>
            <a:prstDash val="solid"/>
          </a:ln>
        </c:spPr>
        <c:crossAx val="40180581"/>
        <c:crosses val="autoZero"/>
        <c:crossBetween val="between"/>
        <c:dispUnits/>
      </c:valAx>
      <c:spPr>
        <a:no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Commission as % of Premium</a:t>
            </a:r>
          </a:p>
        </c:rich>
      </c:tx>
      <c:layout>
        <c:manualLayout>
          <c:xMode val="edge"/>
          <c:yMode val="edge"/>
          <c:x val="0.236"/>
          <c:y val="0.04025"/>
        </c:manualLayout>
      </c:layout>
      <c:spPr>
        <a:noFill/>
        <a:ln w="25400">
          <a:noFill/>
        </a:ln>
      </c:spPr>
    </c:title>
    <c:plotArea>
      <c:layout>
        <c:manualLayout>
          <c:layoutTarget val="inner"/>
          <c:xMode val="edge"/>
          <c:yMode val="edge"/>
          <c:x val="0.22225"/>
          <c:y val="0.2645"/>
          <c:w val="0.70825"/>
          <c:h val="0.426"/>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'Results from Models'!$B$8:$B$25</c:f>
              <c:numCache/>
            </c:numRef>
          </c:cat>
          <c:val>
            <c:numRef>
              <c:f>'Analysis of Results'!$P$7:$P$24</c:f>
              <c:numCache/>
            </c:numRef>
          </c:val>
        </c:ser>
        <c:axId val="33401599"/>
        <c:axId val="32178936"/>
      </c:barChart>
      <c:catAx>
        <c:axId val="33401599"/>
        <c:scaling>
          <c:orientation val="minMax"/>
        </c:scaling>
        <c:axPos val="b"/>
        <c:title>
          <c:tx>
            <c:rich>
              <a:bodyPr vert="horz" rot="0" anchor="ctr"/>
              <a:lstStyle/>
              <a:p>
                <a:pPr algn="ctr">
                  <a:defRPr/>
                </a:pPr>
                <a:r>
                  <a:rPr lang="en-US" cap="none" sz="525" b="1" i="0" u="none" baseline="0">
                    <a:solidFill>
                      <a:srgbClr val="000000"/>
                    </a:solidFill>
                    <a:latin typeface="Arial"/>
                    <a:ea typeface="Arial"/>
                    <a:cs typeface="Arial"/>
                  </a:rPr>
                  <a:t>Year</a:t>
                </a:r>
              </a:p>
            </c:rich>
          </c:tx>
          <c:layout>
            <c:manualLayout>
              <c:xMode val="edge"/>
              <c:yMode val="edge"/>
              <c:x val="0.54175"/>
              <c:y val="0.87"/>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32178936"/>
        <c:crosses val="autoZero"/>
        <c:auto val="1"/>
        <c:lblOffset val="100"/>
        <c:tickLblSkip val="2"/>
        <c:noMultiLvlLbl val="0"/>
      </c:catAx>
      <c:valAx>
        <c:axId val="3217893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Amount</a:t>
                </a:r>
              </a:p>
            </c:rich>
          </c:tx>
          <c:layout>
            <c:manualLayout>
              <c:xMode val="edge"/>
              <c:yMode val="edge"/>
              <c:x val="0.05"/>
              <c:y val="0.36775"/>
            </c:manualLayout>
          </c:layout>
          <c:overlay val="0"/>
          <c:spPr>
            <a:noFill/>
            <a:ln w="25400">
              <a:noFill/>
            </a:ln>
          </c:spPr>
        </c:title>
        <c:majorGridlines>
          <c:spPr>
            <a:ln w="3175">
              <a:solidFill>
                <a:srgbClr val="000000"/>
              </a:solidFill>
              <a:prstDash val="solid"/>
            </a:ln>
          </c:spPr>
        </c:majorGridlines>
        <c:delete val="0"/>
        <c:numFmt formatCode="0.00%" sourceLinked="1"/>
        <c:majorTickMark val="cross"/>
        <c:minorTickMark val="none"/>
        <c:tickLblPos val="nextTo"/>
        <c:spPr>
          <a:ln w="3175">
            <a:solidFill>
              <a:srgbClr val="000000"/>
            </a:solidFill>
            <a:prstDash val="solid"/>
          </a:ln>
        </c:spPr>
        <c:crossAx val="33401599"/>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Gross</a:t>
            </a:r>
            <a:r>
              <a:rPr lang="en-US" cap="none" sz="1025" b="1" i="0" u="none" baseline="0">
                <a:solidFill>
                  <a:srgbClr val="000000"/>
                </a:solidFill>
                <a:latin typeface="Arial"/>
                <a:ea typeface="Arial"/>
                <a:cs typeface="Arial"/>
              </a:rPr>
              <a:t> Profit</a:t>
            </a:r>
          </a:p>
        </c:rich>
      </c:tx>
      <c:layout>
        <c:manualLayout>
          <c:xMode val="edge"/>
          <c:yMode val="edge"/>
          <c:x val="0.34375"/>
          <c:y val="0.04225"/>
        </c:manualLayout>
      </c:layout>
      <c:spPr>
        <a:noFill/>
        <a:ln w="25400">
          <a:noFill/>
        </a:ln>
      </c:spPr>
    </c:title>
    <c:plotArea>
      <c:layout>
        <c:manualLayout>
          <c:layoutTarget val="inner"/>
          <c:xMode val="edge"/>
          <c:yMode val="edge"/>
          <c:x val="0.18375"/>
          <c:y val="0.25325"/>
          <c:w val="0.8055"/>
          <c:h val="0.561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'Results from Models'!$B$7:$B$38</c:f>
              <c:numCache/>
            </c:numRef>
          </c:cat>
          <c:val>
            <c:numRef>
              <c:f>'Results from Models'!$Q$7:$Q$38</c:f>
              <c:numCache/>
            </c:numRef>
          </c:val>
        </c:ser>
        <c:axId val="21174969"/>
        <c:axId val="56356994"/>
      </c:barChart>
      <c:catAx>
        <c:axId val="2117496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61725"/>
              <c:y val="0.894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56356994"/>
        <c:crosses val="autoZero"/>
        <c:auto val="1"/>
        <c:lblOffset val="100"/>
        <c:tickLblSkip val="3"/>
        <c:noMultiLvlLbl val="0"/>
      </c:catAx>
      <c:valAx>
        <c:axId val="56356994"/>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Amount</a:t>
                </a:r>
              </a:p>
            </c:rich>
          </c:tx>
          <c:layout>
            <c:manualLayout>
              <c:xMode val="edge"/>
              <c:yMode val="edge"/>
              <c:x val="0.03125"/>
              <c:y val="0.422"/>
            </c:manualLayout>
          </c:layout>
          <c:overlay val="0"/>
          <c:spPr>
            <a:noFill/>
            <a:ln w="25400">
              <a:noFill/>
            </a:ln>
          </c:spPr>
        </c:title>
        <c:majorGridlines>
          <c:spPr>
            <a:ln w="3175">
              <a:solidFill>
                <a:srgbClr val="000000"/>
              </a:solidFill>
              <a:prstDash val="solid"/>
            </a:ln>
          </c:spPr>
        </c:majorGridlines>
        <c:delete val="0"/>
        <c:numFmt formatCode="_(* #,##0.00_);_(* \(#,##0.00\);_(* &quot;-&quot;??_);_(@_)" sourceLinked="1"/>
        <c:majorTickMark val="cross"/>
        <c:minorTickMark val="none"/>
        <c:tickLblPos val="nextTo"/>
        <c:spPr>
          <a:ln w="3175">
            <a:solidFill>
              <a:srgbClr val="000000"/>
            </a:solidFill>
            <a:prstDash val="solid"/>
          </a:ln>
        </c:spPr>
        <c:crossAx val="21174969"/>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Gross Profit / Premium Income</a:t>
            </a:r>
          </a:p>
        </c:rich>
      </c:tx>
      <c:layout>
        <c:manualLayout>
          <c:xMode val="edge"/>
          <c:yMode val="edge"/>
          <c:x val="0.3975"/>
          <c:y val="0.065"/>
        </c:manualLayout>
      </c:layout>
      <c:spPr>
        <a:noFill/>
        <a:ln w="25400">
          <a:noFill/>
        </a:ln>
      </c:spPr>
    </c:title>
    <c:plotArea>
      <c:layout>
        <c:manualLayout>
          <c:layoutTarget val="inner"/>
          <c:xMode val="edge"/>
          <c:yMode val="edge"/>
          <c:x val="0.144"/>
          <c:y val="0.25225"/>
          <c:w val="0.78825"/>
          <c:h val="0.606"/>
        </c:manualLayout>
      </c:layout>
      <c:lineChart>
        <c:grouping val="standard"/>
        <c:varyColors val="0"/>
        <c:ser>
          <c:idx val="0"/>
          <c:order val="0"/>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'Results from Models'!$B$7:$B$37</c:f>
              <c:numCache/>
            </c:numRef>
          </c:cat>
          <c:val>
            <c:numRef>
              <c:f>'Analysis of Results'!$V$6:$V$35</c:f>
              <c:numCache/>
            </c:numRef>
          </c:val>
          <c:smooth val="0"/>
        </c:ser>
        <c:axId val="37450899"/>
        <c:axId val="1513772"/>
      </c:lineChart>
      <c:catAx>
        <c:axId val="3745089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57025"/>
              <c:y val="0.850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1513772"/>
        <c:crosses val="autoZero"/>
        <c:auto val="1"/>
        <c:lblOffset val="100"/>
        <c:tickLblSkip val="2"/>
        <c:noMultiLvlLbl val="0"/>
      </c:catAx>
      <c:valAx>
        <c:axId val="1513772"/>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Amount</a:t>
                </a:r>
              </a:p>
            </c:rich>
          </c:tx>
          <c:layout>
            <c:manualLayout>
              <c:xMode val="edge"/>
              <c:yMode val="edge"/>
              <c:x val="0.039"/>
              <c:y val="0.36325"/>
            </c:manualLayout>
          </c:layout>
          <c:overlay val="0"/>
          <c:spPr>
            <a:noFill/>
            <a:ln w="25400">
              <a:noFill/>
            </a:ln>
          </c:spPr>
        </c:title>
        <c:majorGridlines>
          <c:spPr>
            <a:ln w="3175">
              <a:solidFill>
                <a:srgbClr val="000000"/>
              </a:solidFill>
              <a:prstDash val="solid"/>
            </a:ln>
          </c:spPr>
        </c:majorGridlines>
        <c:delete val="0"/>
        <c:numFmt formatCode="0%" sourceLinked="0"/>
        <c:majorTickMark val="cross"/>
        <c:minorTickMark val="none"/>
        <c:tickLblPos val="nextTo"/>
        <c:spPr>
          <a:ln w="3175">
            <a:solidFill>
              <a:srgbClr val="000000"/>
            </a:solidFill>
            <a:prstDash val="solid"/>
          </a:ln>
        </c:spPr>
        <c:crossAx val="37450899"/>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solidFill>
                  <a:srgbClr val="000000"/>
                </a:solidFill>
                <a:latin typeface="Arial"/>
                <a:ea typeface="Arial"/>
                <a:cs typeface="Arial"/>
              </a:rPr>
              <a:t>Number of Death</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Ref>
              <c:f>'Results from Models'!$E$6:$E$38</c:f>
              <c:numCache/>
            </c:numRef>
          </c:val>
        </c:ser>
        <c:axId val="2801423"/>
        <c:axId val="25212808"/>
      </c:barChart>
      <c:catAx>
        <c:axId val="2801423"/>
        <c:scaling>
          <c:orientation val="minMax"/>
        </c:scaling>
        <c:axPos val="b"/>
        <c:title>
          <c:tx>
            <c:rich>
              <a:bodyPr vert="horz" rot="0" anchor="ctr"/>
              <a:lstStyle/>
              <a:p>
                <a:pPr algn="ctr">
                  <a:defRPr/>
                </a:pPr>
                <a:r>
                  <a:rPr lang="en-US" cap="none" sz="275" b="1" i="0" u="none" baseline="0">
                    <a:solidFill>
                      <a:srgbClr val="000000"/>
                    </a:solidFill>
                    <a:latin typeface="Arial"/>
                    <a:ea typeface="Arial"/>
                    <a:cs typeface="Arial"/>
                  </a:rPr>
                  <a:t>Year</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325" b="0" i="0" u="none" baseline="0">
                <a:solidFill>
                  <a:srgbClr val="000000"/>
                </a:solidFill>
                <a:latin typeface="Arial"/>
                <a:ea typeface="Arial"/>
                <a:cs typeface="Arial"/>
              </a:defRPr>
            </a:pPr>
          </a:p>
        </c:txPr>
        <c:crossAx val="25212808"/>
        <c:crosses val="autoZero"/>
        <c:auto val="1"/>
        <c:lblOffset val="100"/>
        <c:tickLblSkip val="3"/>
        <c:noMultiLvlLbl val="0"/>
      </c:catAx>
      <c:valAx>
        <c:axId val="25212808"/>
        <c:scaling>
          <c:orientation val="minMax"/>
        </c:scaling>
        <c:axPos val="l"/>
        <c:title>
          <c:tx>
            <c:rich>
              <a:bodyPr vert="horz" rot="-5400000" anchor="ctr"/>
              <a:lstStyle/>
              <a:p>
                <a:pPr algn="ctr">
                  <a:defRPr/>
                </a:pPr>
                <a:r>
                  <a:rPr lang="en-US" cap="none" sz="375" b="1" i="0" u="none" baseline="0">
                    <a:solidFill>
                      <a:srgbClr val="000000"/>
                    </a:solidFill>
                    <a:latin typeface="Arial"/>
                    <a:ea typeface="Arial"/>
                    <a:cs typeface="Arial"/>
                  </a:rPr>
                  <a:t>No</a:t>
                </a:r>
              </a:p>
            </c:rich>
          </c:tx>
          <c:layout/>
          <c:overlay val="0"/>
          <c:spPr>
            <a:noFill/>
            <a:ln w="25400">
              <a:noFill/>
            </a:ln>
          </c:spPr>
        </c:title>
        <c:majorGridlines>
          <c:spPr>
            <a:ln w="3175">
              <a:solidFill>
                <a:srgbClr val="000000"/>
              </a:solidFill>
              <a:prstDash val="solid"/>
            </a:ln>
          </c:spPr>
        </c:majorGridlines>
        <c:delete val="0"/>
        <c:numFmt formatCode="0.000000" sourceLinked="1"/>
        <c:majorTickMark val="out"/>
        <c:minorTickMark val="none"/>
        <c:tickLblPos val="nextTo"/>
        <c:spPr>
          <a:ln w="3175">
            <a:solidFill>
              <a:srgbClr val="000000"/>
            </a:solidFill>
            <a:prstDash val="solid"/>
          </a:ln>
        </c:spPr>
        <c:txPr>
          <a:bodyPr/>
          <a:lstStyle/>
          <a:p>
            <a:pPr>
              <a:defRPr lang="en-US" cap="none" sz="325" b="0" i="0" u="none" baseline="0">
                <a:solidFill>
                  <a:srgbClr val="000000"/>
                </a:solidFill>
                <a:latin typeface="Arial"/>
                <a:ea typeface="Arial"/>
                <a:cs typeface="Arial"/>
              </a:defRPr>
            </a:pPr>
          </a:p>
        </c:txPr>
        <c:crossAx val="2801423"/>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Expense as % of Premium Income</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Ref>
              <c:f>'Analysis of Results'!$O$6:$O$24</c:f>
              <c:numCache/>
            </c:numRef>
          </c:val>
        </c:ser>
        <c:axId val="13623949"/>
        <c:axId val="55506678"/>
      </c:barChart>
      <c:catAx>
        <c:axId val="1362394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2700000"/>
          <a:lstStyle/>
          <a:p>
            <a:pPr>
              <a:defRPr lang="en-US" cap="none" sz="125" b="0" i="0" u="none" baseline="0">
                <a:solidFill>
                  <a:srgbClr val="000000"/>
                </a:solidFill>
                <a:latin typeface="Arial"/>
                <a:ea typeface="Arial"/>
                <a:cs typeface="Arial"/>
              </a:defRPr>
            </a:pPr>
          </a:p>
        </c:txPr>
        <c:crossAx val="55506678"/>
        <c:crosses val="autoZero"/>
        <c:auto val="1"/>
        <c:lblOffset val="100"/>
        <c:tickLblSkip val="7"/>
        <c:noMultiLvlLbl val="0"/>
      </c:catAx>
      <c:valAx>
        <c:axId val="55506678"/>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Percentage</a:t>
                </a:r>
              </a:p>
            </c:rich>
          </c:tx>
          <c:layout/>
          <c:overlay val="0"/>
          <c:spPr>
            <a:noFill/>
            <a:ln w="25400">
              <a:noFill/>
            </a:ln>
          </c:spPr>
        </c:title>
        <c:majorGridlines>
          <c:spPr>
            <a:ln w="3175">
              <a:solidFill>
                <a:srgbClr val="000000"/>
              </a:solidFill>
              <a:prstDash val="solid"/>
            </a:ln>
          </c:spPr>
        </c:majorGridlines>
        <c:delete val="0"/>
        <c:numFmt formatCode="0.00%" sourceLinked="1"/>
        <c:majorTickMark val="out"/>
        <c:minorTickMark val="none"/>
        <c:tickLblPos val="nextTo"/>
        <c:spPr>
          <a:ln w="3175">
            <a:solidFill>
              <a:srgbClr val="000000"/>
            </a:solidFill>
            <a:prstDash val="solid"/>
          </a:ln>
        </c:spPr>
        <c:crossAx val="13623949"/>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Commission as % of Premium Income</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Ref>
              <c:f>'Analysis of Results'!$P$6:$P$24</c:f>
              <c:numCache/>
            </c:numRef>
          </c:val>
        </c:ser>
        <c:axId val="29798055"/>
        <c:axId val="66855904"/>
      </c:barChart>
      <c:catAx>
        <c:axId val="29798055"/>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2700000"/>
          <a:lstStyle/>
          <a:p>
            <a:pPr>
              <a:defRPr lang="en-US" cap="none" sz="125" b="0" i="0" u="none" baseline="0">
                <a:solidFill>
                  <a:srgbClr val="000000"/>
                </a:solidFill>
                <a:latin typeface="Arial"/>
                <a:ea typeface="Arial"/>
                <a:cs typeface="Arial"/>
              </a:defRPr>
            </a:pPr>
          </a:p>
        </c:txPr>
        <c:crossAx val="66855904"/>
        <c:crosses val="autoZero"/>
        <c:auto val="1"/>
        <c:lblOffset val="100"/>
        <c:tickLblSkip val="7"/>
        <c:noMultiLvlLbl val="0"/>
      </c:catAx>
      <c:valAx>
        <c:axId val="6685590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t>
                </a:r>
              </a:p>
            </c:rich>
          </c:tx>
          <c:layout/>
          <c:overlay val="0"/>
          <c:spPr>
            <a:noFill/>
            <a:ln w="25400">
              <a:noFill/>
            </a:ln>
          </c:spPr>
        </c:title>
        <c:majorGridlines>
          <c:spPr>
            <a:ln w="3175">
              <a:solidFill>
                <a:srgbClr val="000000"/>
              </a:solidFill>
              <a:prstDash val="solid"/>
            </a:ln>
          </c:spPr>
        </c:majorGridlines>
        <c:delete val="0"/>
        <c:numFmt formatCode="0.00%" sourceLinked="1"/>
        <c:majorTickMark val="out"/>
        <c:minorTickMark val="none"/>
        <c:tickLblPos val="nextTo"/>
        <c:spPr>
          <a:ln w="3175">
            <a:solidFill>
              <a:srgbClr val="000000"/>
            </a:solidFill>
            <a:prstDash val="solid"/>
          </a:ln>
        </c:spPr>
        <c:crossAx val="29798055"/>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Death Outgo per Policy</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Ref>
              <c:f>'Analysis of Results'!$R$6:$R$24</c:f>
              <c:numCache/>
            </c:numRef>
          </c:val>
        </c:ser>
        <c:axId val="64832225"/>
        <c:axId val="46619114"/>
      </c:barChart>
      <c:catAx>
        <c:axId val="64832225"/>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2700000"/>
          <a:lstStyle/>
          <a:p>
            <a:pPr>
              <a:defRPr lang="en-US" cap="none" sz="125" b="0" i="0" u="none" baseline="0">
                <a:solidFill>
                  <a:srgbClr val="000000"/>
                </a:solidFill>
                <a:latin typeface="Arial"/>
                <a:ea typeface="Arial"/>
                <a:cs typeface="Arial"/>
              </a:defRPr>
            </a:pPr>
          </a:p>
        </c:txPr>
        <c:crossAx val="46619114"/>
        <c:crosses val="autoZero"/>
        <c:auto val="1"/>
        <c:lblOffset val="100"/>
        <c:tickLblSkip val="8"/>
        <c:noMultiLvlLbl val="0"/>
      </c:catAx>
      <c:valAx>
        <c:axId val="4661911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_(* #,##0.00_);_(* \(#,##0.00\);_(* &quot;-&quot;??_);_(@_)" sourceLinked="1"/>
        <c:majorTickMark val="out"/>
        <c:minorTickMark val="none"/>
        <c:tickLblPos val="nextTo"/>
        <c:spPr>
          <a:ln w="3175">
            <a:solidFill>
              <a:srgbClr val="000000"/>
            </a:solidFill>
            <a:prstDash val="solid"/>
          </a:ln>
        </c:spPr>
        <c:crossAx val="64832225"/>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Surrender Outgo per Policy</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Ref>
              <c:f>'Analysis of Results'!$S$6:$S$24</c:f>
              <c:numCache/>
            </c:numRef>
          </c:val>
        </c:ser>
        <c:axId val="16918843"/>
        <c:axId val="18051860"/>
      </c:barChart>
      <c:catAx>
        <c:axId val="16918843"/>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2700000"/>
          <a:lstStyle/>
          <a:p>
            <a:pPr>
              <a:defRPr lang="en-US" cap="none" sz="125" b="0" i="0" u="none" baseline="0">
                <a:solidFill>
                  <a:srgbClr val="000000"/>
                </a:solidFill>
                <a:latin typeface="Arial"/>
                <a:ea typeface="Arial"/>
                <a:cs typeface="Arial"/>
              </a:defRPr>
            </a:pPr>
          </a:p>
        </c:txPr>
        <c:crossAx val="18051860"/>
        <c:crosses val="autoZero"/>
        <c:auto val="1"/>
        <c:lblOffset val="100"/>
        <c:tickLblSkip val="8"/>
        <c:noMultiLvlLbl val="0"/>
      </c:catAx>
      <c:valAx>
        <c:axId val="18051860"/>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_(* #,##0.00_);_(* \(#,##0.00\);_(* &quot;-&quot;??_);_(@_)" sourceLinked="1"/>
        <c:majorTickMark val="out"/>
        <c:minorTickMark val="none"/>
        <c:tickLblPos val="nextTo"/>
        <c:spPr>
          <a:ln w="3175">
            <a:solidFill>
              <a:srgbClr val="000000"/>
            </a:solidFill>
            <a:prstDash val="solid"/>
          </a:ln>
        </c:spPr>
        <c:crossAx val="16918843"/>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Survival Outgo per Policy</a:t>
            </a:r>
          </a:p>
        </c:rich>
      </c:tx>
      <c:layout/>
      <c:spPr>
        <a:noFill/>
        <a:ln w="25400">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Lit>
              <c:ptCount val="1"/>
              <c:pt idx="0">
                <c:v>1</c:v>
              </c:pt>
            </c:numLit>
          </c:val>
        </c:ser>
        <c:axId val="28249013"/>
        <c:axId val="52914526"/>
      </c:barChart>
      <c:catAx>
        <c:axId val="28249013"/>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crossAx val="52914526"/>
        <c:crosses val="autoZero"/>
        <c:auto val="1"/>
        <c:lblOffset val="100"/>
        <c:noMultiLvlLbl val="0"/>
      </c:catAx>
      <c:valAx>
        <c:axId val="52914526"/>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8249013"/>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Maturity Outgo per Policy</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Ref>
              <c:f>'Analysis of Results'!$T$6:$T$24</c:f>
              <c:numCache/>
            </c:numRef>
          </c:val>
        </c:ser>
        <c:axId val="6468687"/>
        <c:axId val="58218184"/>
      </c:barChart>
      <c:catAx>
        <c:axId val="6468687"/>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5400000"/>
          <a:lstStyle/>
          <a:p>
            <a:pPr>
              <a:defRPr lang="en-US" cap="none" sz="125" b="0" i="0" u="none" baseline="0">
                <a:solidFill>
                  <a:srgbClr val="000000"/>
                </a:solidFill>
                <a:latin typeface="Arial"/>
                <a:ea typeface="Arial"/>
                <a:cs typeface="Arial"/>
              </a:defRPr>
            </a:pPr>
          </a:p>
        </c:txPr>
        <c:crossAx val="58218184"/>
        <c:crosses val="autoZero"/>
        <c:auto val="1"/>
        <c:lblOffset val="100"/>
        <c:tickLblSkip val="10"/>
        <c:noMultiLvlLbl val="0"/>
      </c:catAx>
      <c:valAx>
        <c:axId val="5821818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_(* #,##0.00_);_(* \(#,##0.00\);_(* &quot;-&quot;??_);_(@_)" sourceLinked="1"/>
        <c:majorTickMark val="out"/>
        <c:minorTickMark val="none"/>
        <c:tickLblPos val="nextTo"/>
        <c:spPr>
          <a:ln w="3175">
            <a:solidFill>
              <a:srgbClr val="000000"/>
            </a:solidFill>
            <a:prstDash val="solid"/>
          </a:ln>
        </c:spPr>
        <c:crossAx val="6468687"/>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paperSize="9" orientation="landscape"/>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Cancer Outgo per Policy</a:t>
            </a:r>
          </a:p>
        </c:rich>
      </c:tx>
      <c:layout/>
      <c:spPr>
        <a:noFill/>
        <a:ln w="25400">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Lit>
              <c:ptCount val="1"/>
              <c:pt idx="0">
                <c:v>1</c:v>
              </c:pt>
            </c:numLit>
          </c:val>
        </c:ser>
        <c:axId val="54201609"/>
        <c:axId val="18052434"/>
      </c:barChart>
      <c:catAx>
        <c:axId val="5420160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crossAx val="18052434"/>
        <c:crosses val="autoZero"/>
        <c:auto val="1"/>
        <c:lblOffset val="100"/>
        <c:noMultiLvlLbl val="0"/>
      </c:catAx>
      <c:valAx>
        <c:axId val="1805243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4201609"/>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Investment Return</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Lit>
              <c:ptCount val="1"/>
              <c:pt idx="0">
                <c:v>1</c:v>
              </c:pt>
            </c:numLit>
          </c:val>
        </c:ser>
        <c:axId val="28254179"/>
        <c:axId val="52961020"/>
      </c:barChart>
      <c:catAx>
        <c:axId val="2825417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txPr>
          <a:bodyPr vert="horz" rot="-2700000"/>
          <a:lstStyle/>
          <a:p>
            <a:pPr>
              <a:defRPr lang="en-US" cap="none" sz="125" b="0" i="0" u="none" baseline="0">
                <a:solidFill>
                  <a:srgbClr val="000000"/>
                </a:solidFill>
                <a:latin typeface="Arial"/>
                <a:ea typeface="Arial"/>
                <a:cs typeface="Arial"/>
              </a:defRPr>
            </a:pPr>
          </a:p>
        </c:txPr>
        <c:crossAx val="52961020"/>
        <c:crosses val="autoZero"/>
        <c:auto val="1"/>
        <c:lblOffset val="100"/>
        <c:tickLblSkip val="6"/>
        <c:noMultiLvlLbl val="0"/>
      </c:catAx>
      <c:valAx>
        <c:axId val="52961020"/>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 per annum</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8254179"/>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Tax Rate</a:t>
            </a:r>
          </a:p>
        </c:rich>
      </c:tx>
      <c:layout/>
      <c:spPr>
        <a:noFill/>
        <a:ln w="25400">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'Results from Models'!#REF!</c:f>
            </c:strRef>
          </c:cat>
          <c:val>
            <c:numLit>
              <c:ptCount val="1"/>
              <c:pt idx="0">
                <c:v>1</c:v>
              </c:pt>
            </c:numLit>
          </c:val>
        </c:ser>
        <c:axId val="6887133"/>
        <c:axId val="61984198"/>
      </c:barChart>
      <c:catAx>
        <c:axId val="6887133"/>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Year</a:t>
                </a:r>
              </a:p>
            </c:rich>
          </c:tx>
          <c:layout/>
          <c:overlay val="0"/>
          <c:spPr>
            <a:noFill/>
            <a:ln w="25400">
              <a:noFill/>
            </a:ln>
          </c:spPr>
        </c:title>
        <c:delete val="0"/>
        <c:numFmt formatCode="0" sourceLinked="1"/>
        <c:majorTickMark val="out"/>
        <c:minorTickMark val="none"/>
        <c:tickLblPos val="nextTo"/>
        <c:spPr>
          <a:ln w="3175">
            <a:solidFill>
              <a:srgbClr val="000000"/>
            </a:solidFill>
            <a:prstDash val="solid"/>
          </a:ln>
        </c:spPr>
        <c:crossAx val="61984198"/>
        <c:crosses val="autoZero"/>
        <c:auto val="1"/>
        <c:lblOffset val="100"/>
        <c:noMultiLvlLbl val="0"/>
      </c:catAx>
      <c:valAx>
        <c:axId val="61984198"/>
        <c:scaling>
          <c:orientation val="minMax"/>
          <c:max val="0.10000000000002"/>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Amount</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887133"/>
        <c:crosses val="autoZero"/>
        <c:crossBetween val="between"/>
        <c:dispUnits/>
      </c:valAx>
      <c:spPr>
        <a:solidFill>
          <a:srgbClr val="C0C0C0"/>
        </a:solid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Statutory</a:t>
            </a:r>
            <a:r>
              <a:rPr lang="en-US" cap="none" sz="1000" b="1" i="0" u="none" baseline="0">
                <a:solidFill>
                  <a:srgbClr val="000000"/>
                </a:solidFill>
                <a:latin typeface="Arial"/>
                <a:ea typeface="Arial"/>
                <a:cs typeface="Arial"/>
              </a:rPr>
              <a:t> Reserve in Force</a:t>
            </a:r>
          </a:p>
        </c:rich>
      </c:tx>
      <c:layout>
        <c:manualLayout>
          <c:xMode val="edge"/>
          <c:yMode val="edge"/>
          <c:x val="0.25225"/>
          <c:y val="0.065"/>
        </c:manualLayout>
      </c:layout>
      <c:spPr>
        <a:noFill/>
        <a:ln w="25400">
          <a:noFill/>
        </a:ln>
      </c:spPr>
    </c:title>
    <c:plotArea>
      <c:layout>
        <c:manualLayout>
          <c:layoutTarget val="inner"/>
          <c:xMode val="edge"/>
          <c:yMode val="edge"/>
          <c:x val="0.28375"/>
          <c:y val="0.25225"/>
          <c:w val="0.6485"/>
          <c:h val="0.427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'Results from Models'!$B$7:$B$38</c:f>
              <c:numCache/>
            </c:numRef>
          </c:cat>
          <c:val>
            <c:numRef>
              <c:f>'Results from Models'!$S$7:$S$38</c:f>
              <c:numCache/>
            </c:numRef>
          </c:val>
        </c:ser>
        <c:axId val="20986871"/>
        <c:axId val="54664112"/>
      </c:barChart>
      <c:catAx>
        <c:axId val="2098687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57025"/>
              <c:y val="0.850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54664112"/>
        <c:crosses val="autoZero"/>
        <c:auto val="1"/>
        <c:lblOffset val="100"/>
        <c:tickLblSkip val="2"/>
        <c:noMultiLvlLbl val="0"/>
      </c:catAx>
      <c:valAx>
        <c:axId val="54664112"/>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Amount</a:t>
                </a:r>
              </a:p>
            </c:rich>
          </c:tx>
          <c:layout>
            <c:manualLayout>
              <c:xMode val="edge"/>
              <c:yMode val="edge"/>
              <c:x val="0.039"/>
              <c:y val="0.36325"/>
            </c:manualLayout>
          </c:layout>
          <c:overlay val="0"/>
          <c:spPr>
            <a:noFill/>
            <a:ln w="25400">
              <a:noFill/>
            </a:ln>
          </c:spPr>
        </c:title>
        <c:majorGridlines>
          <c:spPr>
            <a:ln w="3175">
              <a:solidFill>
                <a:srgbClr val="000000"/>
              </a:solidFill>
              <a:prstDash val="solid"/>
            </a:ln>
          </c:spPr>
        </c:majorGridlines>
        <c:delete val="0"/>
        <c:numFmt formatCode="#,##0" sourceLinked="1"/>
        <c:majorTickMark val="cross"/>
        <c:minorTickMark val="none"/>
        <c:tickLblPos val="nextTo"/>
        <c:spPr>
          <a:ln w="3175">
            <a:solidFill>
              <a:srgbClr val="000000"/>
            </a:solidFill>
            <a:prstDash val="solid"/>
          </a:ln>
        </c:spPr>
        <c:crossAx val="2098687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solidFill>
                  <a:srgbClr val="000000"/>
                </a:solidFill>
                <a:latin typeface="Arial"/>
                <a:ea typeface="Arial"/>
                <a:cs typeface="Arial"/>
              </a:rPr>
              <a:t>Number of Maturity</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25588681"/>
        <c:axId val="28971538"/>
      </c:barChart>
      <c:catAx>
        <c:axId val="25588681"/>
        <c:scaling>
          <c:orientation val="minMax"/>
        </c:scaling>
        <c:axPos val="b"/>
        <c:title>
          <c:tx>
            <c:rich>
              <a:bodyPr vert="horz" rot="0" anchor="ctr"/>
              <a:lstStyle/>
              <a:p>
                <a:pPr algn="ctr">
                  <a:defRPr/>
                </a:pPr>
                <a:r>
                  <a:rPr lang="en-US" cap="none" sz="275" b="1" i="0" u="none" baseline="0">
                    <a:solidFill>
                      <a:srgbClr val="000000"/>
                    </a:solidFill>
                    <a:latin typeface="Arial"/>
                    <a:ea typeface="Arial"/>
                    <a:cs typeface="Arial"/>
                  </a:rPr>
                  <a:t>Year</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8971538"/>
        <c:crosses val="autoZero"/>
        <c:auto val="1"/>
        <c:lblOffset val="100"/>
        <c:tickLblSkip val="1"/>
        <c:noMultiLvlLbl val="0"/>
      </c:catAx>
      <c:valAx>
        <c:axId val="28971538"/>
        <c:scaling>
          <c:orientation val="minMax"/>
        </c:scaling>
        <c:axPos val="l"/>
        <c:title>
          <c:tx>
            <c:rich>
              <a:bodyPr vert="horz" rot="-5400000" anchor="ctr"/>
              <a:lstStyle/>
              <a:p>
                <a:pPr algn="ctr">
                  <a:defRPr/>
                </a:pPr>
                <a:r>
                  <a:rPr lang="en-US" cap="none" sz="275" b="1" i="0" u="none" baseline="0">
                    <a:solidFill>
                      <a:srgbClr val="000000"/>
                    </a:solidFill>
                    <a:latin typeface="Arial"/>
                    <a:ea typeface="Arial"/>
                    <a:cs typeface="Arial"/>
                  </a:rPr>
                  <a:t>No</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5588681"/>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27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Premium Income</a:t>
            </a:r>
          </a:p>
        </c:rich>
      </c:tx>
      <c:layout>
        <c:manualLayout>
          <c:xMode val="edge"/>
          <c:yMode val="edge"/>
          <c:x val="0.34375"/>
          <c:y val="0.04225"/>
        </c:manualLayout>
      </c:layout>
      <c:spPr>
        <a:noFill/>
        <a:ln w="25400">
          <a:noFill/>
        </a:ln>
      </c:spPr>
    </c:title>
    <c:plotArea>
      <c:layout>
        <c:manualLayout>
          <c:layoutTarget val="inner"/>
          <c:xMode val="edge"/>
          <c:yMode val="edge"/>
          <c:x val="0.31775"/>
          <c:y val="0.25325"/>
          <c:w val="0.672"/>
          <c:h val="0.561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'Results from Models'!$B$7:$B$38</c:f>
              <c:numCache/>
            </c:numRef>
          </c:cat>
          <c:val>
            <c:numRef>
              <c:f>'Results from Models'!$H$7:$H$38</c:f>
              <c:numCache/>
            </c:numRef>
          </c:val>
        </c:ser>
        <c:axId val="22214961"/>
        <c:axId val="65716922"/>
      </c:barChart>
      <c:catAx>
        <c:axId val="2221496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61725"/>
              <c:y val="0.894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65716922"/>
        <c:crosses val="autoZero"/>
        <c:auto val="1"/>
        <c:lblOffset val="100"/>
        <c:tickLblSkip val="3"/>
        <c:noMultiLvlLbl val="0"/>
      </c:catAx>
      <c:valAx>
        <c:axId val="65716922"/>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Amount</a:t>
                </a:r>
              </a:p>
            </c:rich>
          </c:tx>
          <c:layout>
            <c:manualLayout>
              <c:xMode val="edge"/>
              <c:yMode val="edge"/>
              <c:x val="0.03125"/>
              <c:y val="0.422"/>
            </c:manualLayout>
          </c:layout>
          <c:overlay val="0"/>
          <c:spPr>
            <a:noFill/>
            <a:ln w="25400">
              <a:noFill/>
            </a:ln>
          </c:spPr>
        </c:title>
        <c:majorGridlines>
          <c:spPr>
            <a:ln w="3175">
              <a:solidFill>
                <a:srgbClr val="000000"/>
              </a:solidFill>
              <a:prstDash val="solid"/>
            </a:ln>
          </c:spPr>
        </c:majorGridlines>
        <c:delete val="0"/>
        <c:numFmt formatCode="_(* #,##0_);_(* \(#,##0\);_(* &quot;-&quot;??_);_(@_)" sourceLinked="1"/>
        <c:majorTickMark val="cross"/>
        <c:minorTickMark val="none"/>
        <c:tickLblPos val="nextTo"/>
        <c:spPr>
          <a:ln w="3175">
            <a:solidFill>
              <a:srgbClr val="000000"/>
            </a:solidFill>
            <a:prstDash val="solid"/>
          </a:ln>
        </c:spPr>
        <c:crossAx val="2221496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Gross Profit / Stat Reserve</a:t>
            </a:r>
            <a:r>
              <a:rPr lang="en-US" cap="none" sz="1000" b="1" i="0" u="none" baseline="0">
                <a:solidFill>
                  <a:srgbClr val="000000"/>
                </a:solidFill>
                <a:latin typeface="Arial"/>
                <a:ea typeface="Arial"/>
                <a:cs typeface="Arial"/>
              </a:rPr>
              <a:t> In Force</a:t>
            </a:r>
          </a:p>
        </c:rich>
      </c:tx>
      <c:layout>
        <c:manualLayout>
          <c:xMode val="edge"/>
          <c:yMode val="edge"/>
          <c:x val="0.38"/>
          <c:y val="0.065"/>
        </c:manualLayout>
      </c:layout>
      <c:spPr>
        <a:noFill/>
        <a:ln w="25400">
          <a:noFill/>
        </a:ln>
      </c:spPr>
    </c:title>
    <c:plotArea>
      <c:layout>
        <c:manualLayout>
          <c:layoutTarget val="inner"/>
          <c:xMode val="edge"/>
          <c:yMode val="edge"/>
          <c:x val="0.144"/>
          <c:y val="0.25225"/>
          <c:w val="0.78825"/>
          <c:h val="0.606"/>
        </c:manualLayout>
      </c:layout>
      <c:lineChart>
        <c:grouping val="standard"/>
        <c:varyColors val="0"/>
        <c:ser>
          <c:idx val="0"/>
          <c:order val="0"/>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'Results from Models'!$B$7:$B$37</c:f>
              <c:numCache/>
            </c:numRef>
          </c:cat>
          <c:val>
            <c:numRef>
              <c:f>'Analysis of Results'!$W$6:$W$35</c:f>
              <c:numCache/>
            </c:numRef>
          </c:val>
          <c:smooth val="0"/>
        </c:ser>
        <c:axId val="54581387"/>
        <c:axId val="21470436"/>
      </c:lineChart>
      <c:catAx>
        <c:axId val="5458138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57025"/>
              <c:y val="0.850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00" b="0" i="0" u="none" baseline="0">
                <a:solidFill>
                  <a:srgbClr val="000000"/>
                </a:solidFill>
                <a:latin typeface="Arial"/>
                <a:ea typeface="Arial"/>
                <a:cs typeface="Arial"/>
              </a:defRPr>
            </a:pPr>
          </a:p>
        </c:txPr>
        <c:crossAx val="21470436"/>
        <c:crosses val="autoZero"/>
        <c:auto val="1"/>
        <c:lblOffset val="100"/>
        <c:tickLblSkip val="2"/>
        <c:noMultiLvlLbl val="0"/>
      </c:catAx>
      <c:valAx>
        <c:axId val="21470436"/>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Amount</a:t>
                </a:r>
              </a:p>
            </c:rich>
          </c:tx>
          <c:layout>
            <c:manualLayout>
              <c:xMode val="edge"/>
              <c:yMode val="edge"/>
              <c:x val="0.039"/>
              <c:y val="0.36325"/>
            </c:manualLayout>
          </c:layout>
          <c:overlay val="0"/>
          <c:spPr>
            <a:noFill/>
            <a:ln w="25400">
              <a:noFill/>
            </a:ln>
          </c:spPr>
        </c:title>
        <c:majorGridlines>
          <c:spPr>
            <a:ln w="3175">
              <a:solidFill>
                <a:srgbClr val="000000"/>
              </a:solidFill>
              <a:prstDash val="solid"/>
            </a:ln>
          </c:spPr>
        </c:majorGridlines>
        <c:delete val="0"/>
        <c:numFmt formatCode="0.0%" sourceLinked="0"/>
        <c:majorTickMark val="cross"/>
        <c:minorTickMark val="none"/>
        <c:tickLblPos val="nextTo"/>
        <c:spPr>
          <a:ln w="3175">
            <a:solidFill>
              <a:srgbClr val="000000"/>
            </a:solidFill>
            <a:prstDash val="solid"/>
          </a:ln>
        </c:spPr>
        <c:crossAx val="54581387"/>
        <c:crosses val="autoZero"/>
        <c:crossBetween val="between"/>
        <c:dispUnits/>
      </c:valAx>
      <c:spPr>
        <a:no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solidFill>
                  <a:srgbClr val="000000"/>
                </a:solidFill>
                <a:latin typeface="Arial"/>
                <a:ea typeface="Arial"/>
                <a:cs typeface="Arial"/>
              </a:rPr>
              <a:t>No of Policies In-Force at the End of Year</a:t>
            </a:r>
          </a:p>
        </c:rich>
      </c:tx>
      <c:layout/>
      <c:spPr>
        <a:noFill/>
        <a:ln w="25400">
          <a:noFill/>
        </a:ln>
      </c:spPr>
    </c:title>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59417251"/>
        <c:axId val="64993212"/>
      </c:barChart>
      <c:catAx>
        <c:axId val="59417251"/>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Year</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4993212"/>
        <c:crosses val="autoZero"/>
        <c:auto val="1"/>
        <c:lblOffset val="100"/>
        <c:tickLblSkip val="2"/>
        <c:noMultiLvlLbl val="0"/>
      </c:catAx>
      <c:valAx>
        <c:axId val="64993212"/>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No of Policy</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9417251"/>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No of Policies In-Force at the End of Year Vs Year</a:t>
            </a:r>
          </a:p>
        </c:rich>
      </c:tx>
      <c:layout>
        <c:manualLayout>
          <c:xMode val="edge"/>
          <c:yMode val="edge"/>
          <c:x val="0.1175"/>
          <c:y val="0.025"/>
        </c:manualLayout>
      </c:layout>
      <c:spPr>
        <a:noFill/>
        <a:ln w="25400">
          <a:noFill/>
        </a:ln>
      </c:spPr>
    </c:title>
    <c:plotArea>
      <c:layout>
        <c:manualLayout>
          <c:layoutTarget val="inner"/>
          <c:xMode val="edge"/>
          <c:yMode val="edge"/>
          <c:x val="0.163"/>
          <c:y val="0.1905"/>
          <c:w val="0.80875"/>
          <c:h val="0.575"/>
        </c:manualLayout>
      </c:layout>
      <c:barChart>
        <c:barDir val="col"/>
        <c:grouping val="clustered"/>
        <c:varyColors val="0"/>
        <c:ser>
          <c:idx val="1"/>
          <c:order val="0"/>
          <c:tx>
            <c:strRef>
              <c:f>'Results from Models'!$C$4</c:f>
              <c:strCache>
                <c:ptCount val="1"/>
                <c:pt idx="0">
                  <c:v>Number of Policies Inforced at end of year</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Lit>
              <c:ptCount val="3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numLit>
          </c:cat>
          <c:val>
            <c:numRef>
              <c:f>'Results from Models'!$C$7:$C$37</c:f>
              <c:numCache/>
            </c:numRef>
          </c:val>
        </c:ser>
        <c:axId val="48067997"/>
        <c:axId val="29958790"/>
      </c:barChart>
      <c:catAx>
        <c:axId val="480679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edge"/>
              <c:yMode val="edge"/>
              <c:x val="0.537"/>
              <c:y val="0.8907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2700000"/>
          <a:lstStyle/>
          <a:p>
            <a:pPr>
              <a:defRPr lang="en-US" cap="none" sz="825" b="0" i="0" u="none" baseline="0">
                <a:solidFill>
                  <a:srgbClr val="000000"/>
                </a:solidFill>
                <a:latin typeface="Arial"/>
                <a:ea typeface="Arial"/>
                <a:cs typeface="Arial"/>
              </a:defRPr>
            </a:pPr>
          </a:p>
        </c:txPr>
        <c:crossAx val="29958790"/>
        <c:crosses val="autoZero"/>
        <c:auto val="1"/>
        <c:lblOffset val="100"/>
        <c:tickLblSkip val="2"/>
        <c:noMultiLvlLbl val="0"/>
      </c:catAx>
      <c:valAx>
        <c:axId val="29958790"/>
        <c:scaling>
          <c:orientation val="minMax"/>
          <c:max val="51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No of Policy</a:t>
                </a:r>
              </a:p>
            </c:rich>
          </c:tx>
          <c:layout>
            <c:manualLayout>
              <c:xMode val="edge"/>
              <c:yMode val="edge"/>
              <c:x val="0.0305"/>
              <c:y val="0.41875"/>
            </c:manualLayout>
          </c:layout>
          <c:overlay val="0"/>
          <c:spPr>
            <a:noFill/>
            <a:ln w="25400">
              <a:noFill/>
            </a:ln>
          </c:spPr>
        </c:title>
        <c:majorGridlines>
          <c:spPr>
            <a:ln w="3175">
              <a:solidFill>
                <a:srgbClr val="000000"/>
              </a:solidFill>
              <a:prstDash val="solid"/>
            </a:ln>
          </c:spPr>
        </c:majorGridlines>
        <c:delete val="0"/>
        <c:numFmt formatCode="0" sourceLinked="0"/>
        <c:majorTickMark val="cross"/>
        <c:minorTickMark val="none"/>
        <c:tickLblPos val="nextTo"/>
        <c:spPr>
          <a:ln w="3175">
            <a:solidFill>
              <a:srgbClr val="000000"/>
            </a:solidFill>
            <a:prstDash val="solid"/>
          </a:ln>
        </c:spPr>
        <c:crossAx val="48067997"/>
        <c:crosses val="autoZero"/>
        <c:crossBetween val="between"/>
        <c:dispUnits/>
        <c:majorUnit val="5000"/>
        <c:minorUnit val="50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Aggregate Death Rate vs Mortality Table</a:t>
            </a:r>
          </a:p>
        </c:rich>
      </c:tx>
      <c:layout>
        <c:manualLayout>
          <c:xMode val="edge"/>
          <c:yMode val="edge"/>
          <c:x val="0.18925"/>
          <c:y val="0.05525"/>
        </c:manualLayout>
      </c:layout>
      <c:spPr>
        <a:noFill/>
        <a:ln w="25400">
          <a:noFill/>
        </a:ln>
      </c:spPr>
    </c:title>
    <c:plotArea>
      <c:layout>
        <c:manualLayout>
          <c:layoutTarget val="inner"/>
          <c:xMode val="edge"/>
          <c:yMode val="edge"/>
          <c:x val="0.1845"/>
          <c:y val="0.226"/>
          <c:w val="0.7855"/>
          <c:h val="0.50675"/>
        </c:manualLayout>
      </c:layout>
      <c:lineChart>
        <c:grouping val="standard"/>
        <c:varyColors val="0"/>
        <c:ser>
          <c:idx val="0"/>
          <c:order val="0"/>
          <c:tx>
            <c:v>Aggregate Death Rate</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val>
            <c:numRef>
              <c:f>'Analysis of Results'!$D$7:$D$36</c:f>
              <c:numCache/>
            </c:numRef>
          </c:val>
          <c:smooth val="0"/>
        </c:ser>
        <c:ser>
          <c:idx val="1"/>
          <c:order val="1"/>
          <c:tx>
            <c:v>Mortality Table qx Rates</c:v>
          </c:tx>
          <c:extLst>
            <c:ext xmlns:c14="http://schemas.microsoft.com/office/drawing/2007/8/2/chart" uri="{6F2FDCE9-48DA-4B69-8628-5D25D57E5C99}">
              <c14:invertSolidFillFmt>
                <c14:spPr>
                  <a:solidFill>
                    <a:srgbClr val="000000"/>
                  </a:solidFill>
                </c14:spPr>
              </c14:invertSolidFillFmt>
            </c:ext>
          </c:extLst>
          <c:marker>
            <c:symbol val="none"/>
          </c:marker>
          <c:val>
            <c:numRef>
              <c:f>'Analysis of Results'!$E$7:$E$36</c:f>
              <c:numCache/>
            </c:numRef>
          </c:val>
          <c:smooth val="0"/>
        </c:ser>
        <c:axId val="1193655"/>
        <c:axId val="10742896"/>
      </c:lineChart>
      <c:catAx>
        <c:axId val="1193655"/>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Year</a:t>
                </a:r>
              </a:p>
            </c:rich>
          </c:tx>
          <c:layout>
            <c:manualLayout>
              <c:xMode val="edge"/>
              <c:yMode val="edge"/>
              <c:x val="0.543"/>
              <c:y val="0.8697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5400000"/>
          <a:lstStyle/>
          <a:p>
            <a:pPr>
              <a:defRPr lang="en-US" cap="none" sz="950" b="0" i="0" u="none" baseline="0">
                <a:solidFill>
                  <a:srgbClr val="000000"/>
                </a:solidFill>
                <a:latin typeface="Arial"/>
                <a:ea typeface="Arial"/>
                <a:cs typeface="Arial"/>
              </a:defRPr>
            </a:pPr>
          </a:p>
        </c:txPr>
        <c:crossAx val="10742896"/>
        <c:crosses val="autoZero"/>
        <c:auto val="1"/>
        <c:lblOffset val="100"/>
        <c:tickLblSkip val="2"/>
        <c:noMultiLvlLbl val="0"/>
      </c:catAx>
      <c:valAx>
        <c:axId val="10742896"/>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No of maturity</a:t>
                </a:r>
              </a:p>
            </c:rich>
          </c:tx>
          <c:layout>
            <c:manualLayout>
              <c:xMode val="edge"/>
              <c:yMode val="edge"/>
              <c:x val="0.03425"/>
              <c:y val="0.322"/>
            </c:manualLayout>
          </c:layout>
          <c:overlay val="0"/>
          <c:spPr>
            <a:noFill/>
            <a:ln w="25400">
              <a:noFill/>
            </a:ln>
          </c:spPr>
        </c:title>
        <c:majorGridlines>
          <c:spPr>
            <a:ln w="3175">
              <a:solidFill>
                <a:srgbClr val="000000"/>
              </a:solidFill>
              <a:prstDash val="solid"/>
            </a:ln>
          </c:spPr>
        </c:majorGridlines>
        <c:delete val="0"/>
        <c:numFmt formatCode="0" sourceLinked="0"/>
        <c:majorTickMark val="cross"/>
        <c:minorTickMark val="none"/>
        <c:tickLblPos val="nextTo"/>
        <c:spPr>
          <a:ln w="3175">
            <a:solidFill>
              <a:srgbClr val="000000"/>
            </a:solidFill>
            <a:prstDash val="solid"/>
          </a:ln>
        </c:spPr>
        <c:crossAx val="1193655"/>
        <c:crosses val="autoZero"/>
        <c:crossBetween val="between"/>
        <c:dispUnits/>
      </c:valAx>
      <c:spPr>
        <a:noFill/>
        <a:ln w="12700">
          <a:solidFill>
            <a:srgbClr val="808080"/>
          </a:solidFill>
          <a:prstDash val="solid"/>
        </a:ln>
      </c:spPr>
    </c:plotArea>
    <c:legend>
      <c:legendPos val="t"/>
      <c:layout/>
      <c:overlay val="0"/>
    </c:legend>
    <c:plotVisOnly val="1"/>
    <c:dispBlanksAs val="gap"/>
    <c:showDLblsOverMax val="0"/>
  </c:chart>
  <c:spPr>
    <a:solidFill>
      <a:srgbClr val="FFFFFF"/>
    </a:solidFill>
    <a:ln w="3175">
      <a:solidFill>
        <a:srgbClr val="000000"/>
      </a:solidFill>
      <a:prstDash val="solid"/>
    </a:ln>
  </c:spPr>
  <c:txPr>
    <a:bodyPr vert="horz" rot="0"/>
    <a:lstStyle/>
    <a:p>
      <a:pPr>
        <a:defRPr lang="en-US" cap="none" sz="9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Death Rate vs Applied Mortality Rate</a:t>
            </a:r>
          </a:p>
        </c:rich>
      </c:tx>
      <c:layout/>
      <c:spPr>
        <a:noFill/>
        <a:ln w="25400">
          <a:noFill/>
        </a:ln>
      </c:spPr>
    </c:title>
    <c:plotArea>
      <c:layout/>
      <c:barChart>
        <c:barDir val="col"/>
        <c:grouping val="clustered"/>
        <c:varyColors val="0"/>
        <c:ser>
          <c:idx val="0"/>
          <c:order val="0"/>
          <c:tx>
            <c:v/>
          </c:tx>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ser>
          <c:idx val="1"/>
          <c:order val="1"/>
          <c:tx>
            <c:v/>
          </c:tx>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29577201"/>
        <c:axId val="64868218"/>
      </c:barChart>
      <c:catAx>
        <c:axId val="29577201"/>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Year</a:t>
                </a:r>
              </a:p>
            </c:rich>
          </c:tx>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a:lstStyle/>
          <a:p>
            <a:pPr>
              <a:defRPr lang="en-US" cap="none" sz="175" b="0" i="0" u="none" baseline="0">
                <a:solidFill>
                  <a:srgbClr val="000000"/>
                </a:solidFill>
                <a:latin typeface="Arial"/>
                <a:ea typeface="Arial"/>
                <a:cs typeface="Arial"/>
              </a:defRPr>
            </a:pPr>
          </a:p>
        </c:txPr>
        <c:crossAx val="64868218"/>
        <c:crosses val="autoZero"/>
        <c:auto val="1"/>
        <c:lblOffset val="100"/>
        <c:tickLblSkip val="1"/>
        <c:noMultiLvlLbl val="0"/>
      </c:catAx>
      <c:valAx>
        <c:axId val="64868218"/>
        <c:scaling>
          <c:orientation val="minMax"/>
        </c:scaling>
        <c:axPos val="l"/>
        <c:majorGridlines>
          <c:spPr>
            <a:ln w="3175">
              <a:solidFill>
                <a:srgbClr val="000000"/>
              </a:solidFill>
              <a:prstDash val="solid"/>
            </a:ln>
          </c:spPr>
        </c:majorGridlines>
        <c:delete val="0"/>
        <c:numFmt formatCode="0.000%" sourceLinked="0"/>
        <c:majorTickMark val="cross"/>
        <c:minorTickMark val="none"/>
        <c:tickLblPos val="nextTo"/>
        <c:spPr>
          <a:ln w="3175">
            <a:solidFill>
              <a:srgbClr val="000000"/>
            </a:solidFill>
            <a:prstDash val="solid"/>
          </a:ln>
        </c:spPr>
        <c:txPr>
          <a:bodyPr/>
          <a:lstStyle/>
          <a:p>
            <a:pPr>
              <a:defRPr lang="en-US" cap="none" sz="175" b="0" i="0" u="none" baseline="0">
                <a:solidFill>
                  <a:srgbClr val="000000"/>
                </a:solidFill>
                <a:latin typeface="Arial"/>
                <a:ea typeface="Arial"/>
                <a:cs typeface="Arial"/>
              </a:defRPr>
            </a:pPr>
          </a:p>
        </c:txPr>
        <c:crossAx val="29577201"/>
        <c:crosses val="autoZero"/>
        <c:crossBetween val="between"/>
        <c:dispUnits/>
      </c:valAx>
      <c:spPr>
        <a:noFill/>
        <a:ln w="12700">
          <a:solidFill>
            <a:srgbClr val="808080"/>
          </a:solidFill>
          <a:prstDash val="solid"/>
        </a:ln>
      </c:spPr>
    </c:plotArea>
    <c:legend>
      <c:legendPos val="b"/>
      <c:layout/>
      <c:overlay val="0"/>
      <c:spPr>
        <a:solidFill>
          <a:srgbClr val="FFFFFF"/>
        </a:solidFill>
        <a:ln w="3175">
          <a:solidFill>
            <a:srgbClr val="000000"/>
          </a:solidFill>
          <a:prstDash val="solid"/>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2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Aggregate Lapse Rate</a:t>
            </a:r>
          </a:p>
        </c:rich>
      </c:tx>
      <c:layout>
        <c:manualLayout>
          <c:xMode val="edge"/>
          <c:yMode val="edge"/>
          <c:x val="0.287"/>
          <c:y val="0.03725"/>
        </c:manualLayout>
      </c:layout>
      <c:spPr>
        <a:noFill/>
        <a:ln w="25400">
          <a:noFill/>
        </a:ln>
      </c:spPr>
    </c:title>
    <c:plotArea>
      <c:layout>
        <c:manualLayout>
          <c:layoutTarget val="inner"/>
          <c:xMode val="edge"/>
          <c:yMode val="edge"/>
          <c:x val="0.1675"/>
          <c:y val="0.22625"/>
          <c:w val="0.79125"/>
          <c:h val="0.53725"/>
        </c:manualLayout>
      </c:layout>
      <c:barChart>
        <c:barDir val="col"/>
        <c:grouping val="clustered"/>
        <c:varyColors val="0"/>
        <c:ser>
          <c:idx val="0"/>
          <c:order val="0"/>
          <c:tx>
            <c:strRef>
              <c:f>'Analysis of Results'!$C$6</c:f>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'Analysis of Results'!$B$6:$B$36</c:f>
              <c:numCache/>
            </c:numRef>
          </c:cat>
          <c:val>
            <c:numRef>
              <c:f>'Analysis of Results'!$C$7:$C$39</c:f>
              <c:numCache/>
            </c:numRef>
          </c:val>
        </c:ser>
        <c:axId val="46943051"/>
        <c:axId val="19834276"/>
      </c:barChart>
      <c:catAx>
        <c:axId val="46943051"/>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Year</a:t>
                </a:r>
              </a:p>
            </c:rich>
          </c:tx>
          <c:layout>
            <c:manualLayout>
              <c:xMode val="edge"/>
              <c:yMode val="edge"/>
              <c:x val="0.5305"/>
              <c:y val="0.878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vert="horz" rot="-5400000"/>
          <a:lstStyle/>
          <a:p>
            <a:pPr>
              <a:defRPr lang="en-US" cap="none" sz="850" b="0" i="0" u="none" baseline="0">
                <a:solidFill>
                  <a:srgbClr val="000000"/>
                </a:solidFill>
                <a:latin typeface="Arial"/>
                <a:ea typeface="Arial"/>
                <a:cs typeface="Arial"/>
              </a:defRPr>
            </a:pPr>
          </a:p>
        </c:txPr>
        <c:crossAx val="19834276"/>
        <c:crosses val="autoZero"/>
        <c:auto val="1"/>
        <c:lblOffset val="100"/>
        <c:tickLblSkip val="2"/>
        <c:noMultiLvlLbl val="0"/>
      </c:catAx>
      <c:valAx>
        <c:axId val="19834276"/>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No of Policy</a:t>
                </a:r>
              </a:p>
            </c:rich>
          </c:tx>
          <c:layout>
            <c:manualLayout>
              <c:xMode val="edge"/>
              <c:yMode val="edge"/>
              <c:x val="0.0325"/>
              <c:y val="0.3445"/>
            </c:manualLayout>
          </c:layout>
          <c:overlay val="0"/>
          <c:spPr>
            <a:noFill/>
            <a:ln w="25400">
              <a:noFill/>
            </a:ln>
          </c:spPr>
        </c:title>
        <c:majorGridlines>
          <c:spPr>
            <a:ln w="3175">
              <a:solidFill>
                <a:srgbClr val="000000"/>
              </a:solidFill>
              <a:prstDash val="solid"/>
            </a:ln>
          </c:spPr>
        </c:majorGridlines>
        <c:delete val="0"/>
        <c:numFmt formatCode="0.0%" sourceLinked="0"/>
        <c:majorTickMark val="cross"/>
        <c:minorTickMark val="none"/>
        <c:tickLblPos val="nextTo"/>
        <c:spPr>
          <a:ln w="3175">
            <a:solidFill>
              <a:srgbClr val="000000"/>
            </a:solidFill>
            <a:prstDash val="solid"/>
          </a:ln>
        </c:spPr>
        <c:txPr>
          <a:bodyPr/>
          <a:lstStyle/>
          <a:p>
            <a:pPr>
              <a:defRPr lang="en-US" cap="none" sz="850" b="0" i="0" u="none" baseline="0">
                <a:solidFill>
                  <a:srgbClr val="000000"/>
                </a:solidFill>
                <a:latin typeface="Arial"/>
                <a:ea typeface="Arial"/>
                <a:cs typeface="Arial"/>
              </a:defRPr>
            </a:pPr>
          </a:p>
        </c:txPr>
        <c:crossAx val="4694305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 Id="rId10" Type="http://schemas.openxmlformats.org/officeDocument/2006/relationships/chart" Target="/xl/charts/chart19.xml" /><Relationship Id="rId11" Type="http://schemas.openxmlformats.org/officeDocument/2006/relationships/chart" Target="/xl/charts/chart20.xml" /><Relationship Id="rId12" Type="http://schemas.openxmlformats.org/officeDocument/2006/relationships/chart" Target="/xl/charts/chart21.xml" /><Relationship Id="rId13" Type="http://schemas.openxmlformats.org/officeDocument/2006/relationships/chart" Target="/xl/charts/chart22.xml" /><Relationship Id="rId14" Type="http://schemas.openxmlformats.org/officeDocument/2006/relationships/chart" Target="/xl/charts/chart23.xml" /><Relationship Id="rId15" Type="http://schemas.openxmlformats.org/officeDocument/2006/relationships/chart" Target="/xl/charts/chart24.xml" /><Relationship Id="rId16" Type="http://schemas.openxmlformats.org/officeDocument/2006/relationships/chart" Target="/xl/charts/chart25.xml" /><Relationship Id="rId17" Type="http://schemas.openxmlformats.org/officeDocument/2006/relationships/chart" Target="/xl/charts/chart26.xml" /><Relationship Id="rId18" Type="http://schemas.openxmlformats.org/officeDocument/2006/relationships/chart" Target="/xl/charts/chart2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 Id="rId10" Type="http://schemas.openxmlformats.org/officeDocument/2006/relationships/chart" Target="/xl/charts/chart37.xml" /><Relationship Id="rId11" Type="http://schemas.openxmlformats.org/officeDocument/2006/relationships/chart" Target="/xl/charts/chart38.xml" /><Relationship Id="rId12" Type="http://schemas.openxmlformats.org/officeDocument/2006/relationships/chart" Target="/xl/charts/chart39.xml" /><Relationship Id="rId13" Type="http://schemas.openxmlformats.org/officeDocument/2006/relationships/chart" Target="/xl/charts/chart40.xml" /><Relationship Id="rId14" Type="http://schemas.openxmlformats.org/officeDocument/2006/relationships/chart" Target="/xl/charts/chart4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39</xdr:row>
      <xdr:rowOff>0</xdr:rowOff>
    </xdr:from>
    <xdr:to>
      <xdr:col>6</xdr:col>
      <xdr:colOff>0</xdr:colOff>
      <xdr:row>39</xdr:row>
      <xdr:rowOff>0</xdr:rowOff>
    </xdr:to>
    <xdr:graphicFrame macro="">
      <xdr:nvGraphicFramePr>
        <xdr:cNvPr id="2" name="Chart 6"/>
        <xdr:cNvGraphicFramePr/>
      </xdr:nvGraphicFramePr>
      <xdr:xfrm>
        <a:off x="704850" y="6619875"/>
        <a:ext cx="375285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39</xdr:row>
      <xdr:rowOff>0</xdr:rowOff>
    </xdr:from>
    <xdr:to>
      <xdr:col>6</xdr:col>
      <xdr:colOff>0</xdr:colOff>
      <xdr:row>39</xdr:row>
      <xdr:rowOff>0</xdr:rowOff>
    </xdr:to>
    <xdr:graphicFrame macro="">
      <xdr:nvGraphicFramePr>
        <xdr:cNvPr id="3" name="Chart 10"/>
        <xdr:cNvGraphicFramePr/>
      </xdr:nvGraphicFramePr>
      <xdr:xfrm>
        <a:off x="733425" y="6619875"/>
        <a:ext cx="3724275"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39</xdr:row>
      <xdr:rowOff>0</xdr:rowOff>
    </xdr:from>
    <xdr:to>
      <xdr:col>6</xdr:col>
      <xdr:colOff>0</xdr:colOff>
      <xdr:row>39</xdr:row>
      <xdr:rowOff>0</xdr:rowOff>
    </xdr:to>
    <xdr:graphicFrame macro="">
      <xdr:nvGraphicFramePr>
        <xdr:cNvPr id="4" name="Chart 11"/>
        <xdr:cNvGraphicFramePr/>
      </xdr:nvGraphicFramePr>
      <xdr:xfrm>
        <a:off x="733425" y="6619875"/>
        <a:ext cx="3724275"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39</xdr:row>
      <xdr:rowOff>0</xdr:rowOff>
    </xdr:from>
    <xdr:to>
      <xdr:col>6</xdr:col>
      <xdr:colOff>0</xdr:colOff>
      <xdr:row>39</xdr:row>
      <xdr:rowOff>0</xdr:rowOff>
    </xdr:to>
    <xdr:graphicFrame macro="">
      <xdr:nvGraphicFramePr>
        <xdr:cNvPr id="5" name="Chart 80"/>
        <xdr:cNvGraphicFramePr/>
      </xdr:nvGraphicFramePr>
      <xdr:xfrm>
        <a:off x="733425" y="6619875"/>
        <a:ext cx="3724275"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37</xdr:row>
      <xdr:rowOff>0</xdr:rowOff>
    </xdr:from>
    <xdr:to>
      <xdr:col>2</xdr:col>
      <xdr:colOff>0</xdr:colOff>
      <xdr:row>37</xdr:row>
      <xdr:rowOff>0</xdr:rowOff>
    </xdr:to>
    <xdr:graphicFrame macro="">
      <xdr:nvGraphicFramePr>
        <xdr:cNvPr id="2" name="Chart 6"/>
        <xdr:cNvGraphicFramePr/>
      </xdr:nvGraphicFramePr>
      <xdr:xfrm>
        <a:off x="704850" y="6438900"/>
        <a:ext cx="285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66675</xdr:rowOff>
    </xdr:from>
    <xdr:to>
      <xdr:col>7</xdr:col>
      <xdr:colOff>361950</xdr:colOff>
      <xdr:row>23</xdr:row>
      <xdr:rowOff>76200</xdr:rowOff>
    </xdr:to>
    <xdr:graphicFrame macro="">
      <xdr:nvGraphicFramePr>
        <xdr:cNvPr id="7169" name="Chart 1"/>
        <xdr:cNvGraphicFramePr/>
      </xdr:nvGraphicFramePr>
      <xdr:xfrm>
        <a:off x="247650" y="228600"/>
        <a:ext cx="4381500" cy="317182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49</xdr:row>
      <xdr:rowOff>85725</xdr:rowOff>
    </xdr:from>
    <xdr:to>
      <xdr:col>7</xdr:col>
      <xdr:colOff>409575</xdr:colOff>
      <xdr:row>69</xdr:row>
      <xdr:rowOff>123825</xdr:rowOff>
    </xdr:to>
    <xdr:graphicFrame macro="">
      <xdr:nvGraphicFramePr>
        <xdr:cNvPr id="7176" name="Chart 8"/>
        <xdr:cNvGraphicFramePr/>
      </xdr:nvGraphicFramePr>
      <xdr:xfrm>
        <a:off x="238125" y="7162800"/>
        <a:ext cx="4438650" cy="289560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91</xdr:row>
      <xdr:rowOff>76200</xdr:rowOff>
    </xdr:from>
    <xdr:to>
      <xdr:col>7</xdr:col>
      <xdr:colOff>485775</xdr:colOff>
      <xdr:row>109</xdr:row>
      <xdr:rowOff>28575</xdr:rowOff>
    </xdr:to>
    <xdr:graphicFrame macro="">
      <xdr:nvGraphicFramePr>
        <xdr:cNvPr id="7183" name="Chart 15"/>
        <xdr:cNvGraphicFramePr/>
      </xdr:nvGraphicFramePr>
      <xdr:xfrm>
        <a:off x="266700" y="13077825"/>
        <a:ext cx="4486275" cy="0"/>
      </xdr:xfrm>
      <a:graphic>
        <a:graphicData uri="http://schemas.openxmlformats.org/drawingml/2006/chart">
          <c:chart xmlns:c="http://schemas.openxmlformats.org/drawingml/2006/chart" r:id="rId3"/>
        </a:graphicData>
      </a:graphic>
    </xdr:graphicFrame>
    <xdr:clientData/>
  </xdr:twoCellAnchor>
  <xdr:twoCellAnchor>
    <xdr:from>
      <xdr:col>8</xdr:col>
      <xdr:colOff>9525</xdr:colOff>
      <xdr:row>1</xdr:row>
      <xdr:rowOff>57150</xdr:rowOff>
    </xdr:from>
    <xdr:to>
      <xdr:col>25</xdr:col>
      <xdr:colOff>47625</xdr:colOff>
      <xdr:row>23</xdr:row>
      <xdr:rowOff>104775</xdr:rowOff>
    </xdr:to>
    <xdr:sp macro="" textlink="">
      <xdr:nvSpPr>
        <xdr:cNvPr id="7185" name="Rectangle 17"/>
        <xdr:cNvSpPr>
          <a:spLocks noChangeArrowheads="1"/>
        </xdr:cNvSpPr>
      </xdr:nvSpPr>
      <xdr:spPr bwMode="auto">
        <a:xfrm>
          <a:off x="4886325" y="219075"/>
          <a:ext cx="6743700" cy="3209925"/>
        </a:xfrm>
        <a:prstGeom prst="rect">
          <a:avLst/>
        </a:prstGeom>
        <a:solidFill>
          <a:srgbClr val="FFFFFF"/>
        </a:solidFill>
        <a:ln w="9525">
          <a:solidFill>
            <a:srgbClr val="000000"/>
          </a:solidFill>
          <a:miter lim="800000"/>
          <a:headEnd type="none"/>
          <a:tailEnd type="none"/>
        </a:ln>
        <a:effectLst>
          <a:outerShdw dist="35921" dir="2700000" algn="ctr" rotWithShape="0">
            <a:srgbClr val="808080"/>
          </a:outerShdw>
        </a:effectLst>
        <a:extLs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Number of policies decrease from 50000 to 0 over 30 years. It is consistent that the maximum insurance term offered is 30 years with minimum duration inforce month of less than 1 year.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While 88% of the portfolio is 10-year term and the average duration inforce month of 18, the big drop in the period 2012 - 2015 which is reasonable. (2005+18/12). This can further be observed through the graph "Number of Maturity VS Year" below.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Since overall lapse assumption for this product is low and most policies have reached their 2nd or 3rd policy year according to the duration inforce information, when lapse rate is lower, number of policies is not distorted by lapse rates.</a:t>
          </a:r>
        </a:p>
      </xdr:txBody>
    </xdr:sp>
    <xdr:clientData/>
  </xdr:twoCellAnchor>
  <xdr:twoCellAnchor>
    <xdr:from>
      <xdr:col>7</xdr:col>
      <xdr:colOff>600075</xdr:colOff>
      <xdr:row>49</xdr:row>
      <xdr:rowOff>104775</xdr:rowOff>
    </xdr:from>
    <xdr:to>
      <xdr:col>25</xdr:col>
      <xdr:colOff>85725</xdr:colOff>
      <xdr:row>69</xdr:row>
      <xdr:rowOff>104775</xdr:rowOff>
    </xdr:to>
    <xdr:sp macro="" textlink="">
      <xdr:nvSpPr>
        <xdr:cNvPr id="7189" name="Rectangle 21"/>
        <xdr:cNvSpPr>
          <a:spLocks noChangeArrowheads="1"/>
        </xdr:cNvSpPr>
      </xdr:nvSpPr>
      <xdr:spPr bwMode="auto">
        <a:xfrm>
          <a:off x="4867275" y="7181850"/>
          <a:ext cx="6800850" cy="2857500"/>
        </a:xfrm>
        <a:prstGeom prst="rect">
          <a:avLst/>
        </a:prstGeom>
        <a:solidFill>
          <a:srgbClr val="FFFF00"/>
        </a:solidFill>
        <a:ln w="9525">
          <a:solidFill>
            <a:srgbClr val="000000"/>
          </a:solidFill>
          <a:miter lim="800000"/>
          <a:headEnd type="none"/>
          <a:tailEnd type="none"/>
        </a:ln>
        <a:effectLst>
          <a:outerShdw dist="35921" dir="2700000" algn="ctr" rotWithShape="0">
            <a:srgbClr val="808080"/>
          </a:outerShdw>
        </a:effectLst>
        <a:extLs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en-US" sz="1000" b="0" i="0" u="none" strike="noStrike" baseline="0">
              <a:solidFill>
                <a:srgbClr val="FF0000"/>
              </a:solidFill>
              <a:latin typeface="Arial"/>
              <a:cs typeface="Arial"/>
            </a:rPr>
            <a:t>The curves look very similar in the first 8 years, then diverge. </a:t>
          </a:r>
        </a:p>
        <a:p>
          <a:pPr algn="l" rtl="0">
            <a:defRPr sz="1000"/>
          </a:pPr>
          <a:endParaRPr lang="en-US" sz="1000" b="0" i="0" u="none" strike="noStrike" baseline="0">
            <a:solidFill>
              <a:srgbClr val="FF0000"/>
            </a:solidFill>
            <a:latin typeface="Arial"/>
            <a:cs typeface="Arial"/>
          </a:endParaRPr>
        </a:p>
        <a:p>
          <a:pPr algn="l" rtl="0">
            <a:defRPr sz="1000"/>
          </a:pPr>
          <a:r>
            <a:rPr lang="en-US" sz="1000" b="0" i="0" u="none" strike="noStrike" baseline="0">
              <a:solidFill>
                <a:srgbClr val="FF0000"/>
              </a:solidFill>
              <a:latin typeface="Arial"/>
              <a:cs typeface="Arial"/>
            </a:rPr>
            <a:t>Does this signifiy an error in the models???</a:t>
          </a:r>
        </a:p>
      </xdr:txBody>
    </xdr:sp>
    <xdr:clientData/>
  </xdr:twoCellAnchor>
  <xdr:twoCellAnchor>
    <xdr:from>
      <xdr:col>8</xdr:col>
      <xdr:colOff>47625</xdr:colOff>
      <xdr:row>26</xdr:row>
      <xdr:rowOff>38100</xdr:rowOff>
    </xdr:from>
    <xdr:to>
      <xdr:col>25</xdr:col>
      <xdr:colOff>47625</xdr:colOff>
      <xdr:row>46</xdr:row>
      <xdr:rowOff>38100</xdr:rowOff>
    </xdr:to>
    <xdr:sp macro="" textlink="">
      <xdr:nvSpPr>
        <xdr:cNvPr id="7191" name="Rectangle 23"/>
        <xdr:cNvSpPr>
          <a:spLocks noChangeArrowheads="1"/>
        </xdr:cNvSpPr>
      </xdr:nvSpPr>
      <xdr:spPr bwMode="auto">
        <a:xfrm>
          <a:off x="4924425" y="3810000"/>
          <a:ext cx="6705600" cy="2857500"/>
        </a:xfrm>
        <a:prstGeom prst="rect">
          <a:avLst/>
        </a:prstGeom>
        <a:solidFill>
          <a:srgbClr val="FFFFFF"/>
        </a:solidFill>
        <a:ln w="9525">
          <a:solidFill>
            <a:srgbClr val="000000"/>
          </a:solidFill>
          <a:miter lim="800000"/>
          <a:headEnd type="none"/>
          <a:tailEnd type="none"/>
        </a:ln>
        <a:effectLst>
          <a:outerShdw dist="35921" dir="2700000" algn="ctr" rotWithShape="0">
            <a:srgbClr val="808080"/>
          </a:outerShdw>
        </a:effectLst>
        <a:extLs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Overall Lapse Rate = Number of Lapse / Number Policy Inforce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Duration inforce month of the portfolio has an average of 18, minimum of 1 and maximum of 38. It can be concluded that the portfolio is rather consistent in regard of their time of issue and most policies are at their 2nd policy year.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Theoretically they should all be close to the lapse assumption pattern (4%, 3%, 2%, 2%, 1%). The overall trend illustrates it. However, there are fluctuations in between. For the period 2006-2014 when the 10-year term policies dominates, the trend drops as a 10-year plan should. At the end of the 10-year policy term (2014), due to the diminished size, overall lapse rate drops below 1%.</a:t>
          </a:r>
        </a:p>
      </xdr:txBody>
    </xdr:sp>
    <xdr:clientData/>
  </xdr:twoCellAnchor>
  <xdr:twoCellAnchor>
    <xdr:from>
      <xdr:col>8</xdr:col>
      <xdr:colOff>28575</xdr:colOff>
      <xdr:row>91</xdr:row>
      <xdr:rowOff>95250</xdr:rowOff>
    </xdr:from>
    <xdr:to>
      <xdr:col>14</xdr:col>
      <xdr:colOff>123825</xdr:colOff>
      <xdr:row>97</xdr:row>
      <xdr:rowOff>47625</xdr:rowOff>
    </xdr:to>
    <xdr:sp macro="" textlink="">
      <xdr:nvSpPr>
        <xdr:cNvPr id="7192" name="Rectangle 24"/>
        <xdr:cNvSpPr>
          <a:spLocks noChangeArrowheads="1"/>
        </xdr:cNvSpPr>
      </xdr:nvSpPr>
      <xdr:spPr bwMode="auto">
        <a:xfrm>
          <a:off x="4905375" y="13077825"/>
          <a:ext cx="3752850" cy="0"/>
        </a:xfrm>
        <a:prstGeom prst="rect">
          <a:avLst/>
        </a:prstGeom>
        <a:solidFill>
          <a:srgbClr val="FFFFFF"/>
        </a:solidFill>
        <a:ln w="9525">
          <a:solidFill>
            <a:srgbClr val="000000"/>
          </a:solidFill>
          <a:miter lim="800000"/>
          <a:headEnd type="none"/>
          <a:tailEnd type="none"/>
        </a:ln>
        <a:effectLst>
          <a:outerShdw dist="35921" dir="2700000" algn="ctr" rotWithShape="0">
            <a:srgbClr val="808080"/>
          </a:outerShdw>
        </a:effectLst>
        <a:extLs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graph is shown for a single representative cell. The projected death rate reconciles exactly with the applied mortality rate.</a:t>
          </a:r>
        </a:p>
        <a:p>
          <a:pPr algn="l" rtl="0">
            <a:defRPr sz="1000"/>
          </a:pPr>
          <a:r>
            <a:rPr lang="en-US" sz="1000" b="0" i="0" u="none" strike="noStrike" baseline="0">
              <a:solidFill>
                <a:srgbClr val="0000FF"/>
              </a:solidFill>
              <a:latin typeface="Arial"/>
              <a:cs typeface="Arial"/>
            </a:rPr>
            <a:t>[DAIS: Incorrect labelling of x-axis. Please mention that this is for a single representative policy in the title of the chart.]</a:t>
          </a:r>
        </a:p>
      </xdr:txBody>
    </xdr:sp>
    <xdr:clientData/>
  </xdr:twoCellAnchor>
  <xdr:twoCellAnchor>
    <xdr:from>
      <xdr:col>0</xdr:col>
      <xdr:colOff>238125</xdr:colOff>
      <xdr:row>26</xdr:row>
      <xdr:rowOff>66675</xdr:rowOff>
    </xdr:from>
    <xdr:to>
      <xdr:col>7</xdr:col>
      <xdr:colOff>352425</xdr:colOff>
      <xdr:row>46</xdr:row>
      <xdr:rowOff>28575</xdr:rowOff>
    </xdr:to>
    <xdr:graphicFrame macro="">
      <xdr:nvGraphicFramePr>
        <xdr:cNvPr id="15" name="Chart 3"/>
        <xdr:cNvGraphicFramePr/>
      </xdr:nvGraphicFramePr>
      <xdr:xfrm>
        <a:off x="238125" y="3838575"/>
        <a:ext cx="4381500" cy="28194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47625</xdr:rowOff>
    </xdr:from>
    <xdr:to>
      <xdr:col>6</xdr:col>
      <xdr:colOff>85725</xdr:colOff>
      <xdr:row>19</xdr:row>
      <xdr:rowOff>19050</xdr:rowOff>
    </xdr:to>
    <xdr:graphicFrame macro="">
      <xdr:nvGraphicFramePr>
        <xdr:cNvPr id="8193" name="Chart 1"/>
        <xdr:cNvGraphicFramePr/>
      </xdr:nvGraphicFramePr>
      <xdr:xfrm>
        <a:off x="85725" y="533400"/>
        <a:ext cx="3657600" cy="22574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21</xdr:row>
      <xdr:rowOff>47625</xdr:rowOff>
    </xdr:from>
    <xdr:to>
      <xdr:col>6</xdr:col>
      <xdr:colOff>57150</xdr:colOff>
      <xdr:row>36</xdr:row>
      <xdr:rowOff>133350</xdr:rowOff>
    </xdr:to>
    <xdr:graphicFrame macro="">
      <xdr:nvGraphicFramePr>
        <xdr:cNvPr id="8194" name="Chart 2"/>
        <xdr:cNvGraphicFramePr/>
      </xdr:nvGraphicFramePr>
      <xdr:xfrm>
        <a:off x="57150" y="3105150"/>
        <a:ext cx="3657600" cy="222885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39</xdr:row>
      <xdr:rowOff>57150</xdr:rowOff>
    </xdr:from>
    <xdr:to>
      <xdr:col>6</xdr:col>
      <xdr:colOff>85725</xdr:colOff>
      <xdr:row>54</xdr:row>
      <xdr:rowOff>47625</xdr:rowOff>
    </xdr:to>
    <xdr:graphicFrame macro="">
      <xdr:nvGraphicFramePr>
        <xdr:cNvPr id="8195" name="Chart 3"/>
        <xdr:cNvGraphicFramePr/>
      </xdr:nvGraphicFramePr>
      <xdr:xfrm>
        <a:off x="104775" y="5686425"/>
        <a:ext cx="3638550" cy="2133600"/>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57</xdr:row>
      <xdr:rowOff>66675</xdr:rowOff>
    </xdr:from>
    <xdr:to>
      <xdr:col>6</xdr:col>
      <xdr:colOff>85725</xdr:colOff>
      <xdr:row>72</xdr:row>
      <xdr:rowOff>76200</xdr:rowOff>
    </xdr:to>
    <xdr:graphicFrame macro="">
      <xdr:nvGraphicFramePr>
        <xdr:cNvPr id="8196" name="Chart 4"/>
        <xdr:cNvGraphicFramePr/>
      </xdr:nvGraphicFramePr>
      <xdr:xfrm>
        <a:off x="85725" y="8267700"/>
        <a:ext cx="3657600" cy="2152650"/>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75</xdr:row>
      <xdr:rowOff>76200</xdr:rowOff>
    </xdr:from>
    <xdr:to>
      <xdr:col>6</xdr:col>
      <xdr:colOff>104775</xdr:colOff>
      <xdr:row>89</xdr:row>
      <xdr:rowOff>47625</xdr:rowOff>
    </xdr:to>
    <xdr:graphicFrame macro="">
      <xdr:nvGraphicFramePr>
        <xdr:cNvPr id="8197" name="Chart 5"/>
        <xdr:cNvGraphicFramePr/>
      </xdr:nvGraphicFramePr>
      <xdr:xfrm>
        <a:off x="104775" y="10848975"/>
        <a:ext cx="3657600" cy="2000250"/>
      </xdr:xfrm>
      <a:graphic>
        <a:graphicData uri="http://schemas.openxmlformats.org/drawingml/2006/chart">
          <c:chart xmlns:c="http://schemas.openxmlformats.org/drawingml/2006/chart" r:id="rId5"/>
        </a:graphicData>
      </a:graphic>
    </xdr:graphicFrame>
    <xdr:clientData/>
  </xdr:twoCellAnchor>
  <xdr:twoCellAnchor>
    <xdr:from>
      <xdr:col>25</xdr:col>
      <xdr:colOff>19050</xdr:colOff>
      <xdr:row>8</xdr:row>
      <xdr:rowOff>76200</xdr:rowOff>
    </xdr:from>
    <xdr:to>
      <xdr:col>30</xdr:col>
      <xdr:colOff>342900</xdr:colOff>
      <xdr:row>24</xdr:row>
      <xdr:rowOff>9525</xdr:rowOff>
    </xdr:to>
    <xdr:graphicFrame macro="">
      <xdr:nvGraphicFramePr>
        <xdr:cNvPr id="8203" name="Chart 11"/>
        <xdr:cNvGraphicFramePr/>
      </xdr:nvGraphicFramePr>
      <xdr:xfrm>
        <a:off x="14020800" y="1276350"/>
        <a:ext cx="0" cy="2219325"/>
      </xdr:xfrm>
      <a:graphic>
        <a:graphicData uri="http://schemas.openxmlformats.org/drawingml/2006/chart">
          <c:chart xmlns:c="http://schemas.openxmlformats.org/drawingml/2006/chart" r:id="rId6"/>
        </a:graphicData>
      </a:graphic>
    </xdr:graphicFrame>
    <xdr:clientData/>
  </xdr:twoCellAnchor>
  <xdr:twoCellAnchor>
    <xdr:from>
      <xdr:col>25</xdr:col>
      <xdr:colOff>47625</xdr:colOff>
      <xdr:row>27</xdr:row>
      <xdr:rowOff>123825</xdr:rowOff>
    </xdr:from>
    <xdr:to>
      <xdr:col>30</xdr:col>
      <xdr:colOff>381000</xdr:colOff>
      <xdr:row>43</xdr:row>
      <xdr:rowOff>66675</xdr:rowOff>
    </xdr:to>
    <xdr:graphicFrame macro="">
      <xdr:nvGraphicFramePr>
        <xdr:cNvPr id="8204" name="Chart 12"/>
        <xdr:cNvGraphicFramePr/>
      </xdr:nvGraphicFramePr>
      <xdr:xfrm>
        <a:off x="14020800" y="4038600"/>
        <a:ext cx="0" cy="2228850"/>
      </xdr:xfrm>
      <a:graphic>
        <a:graphicData uri="http://schemas.openxmlformats.org/drawingml/2006/chart">
          <c:chart xmlns:c="http://schemas.openxmlformats.org/drawingml/2006/chart" r:id="rId7"/>
        </a:graphicData>
      </a:graphic>
    </xdr:graphicFrame>
    <xdr:clientData/>
  </xdr:twoCellAnchor>
  <xdr:twoCellAnchor>
    <xdr:from>
      <xdr:col>25</xdr:col>
      <xdr:colOff>66675</xdr:colOff>
      <xdr:row>47</xdr:row>
      <xdr:rowOff>0</xdr:rowOff>
    </xdr:from>
    <xdr:to>
      <xdr:col>30</xdr:col>
      <xdr:colOff>400050</xdr:colOff>
      <xdr:row>62</xdr:row>
      <xdr:rowOff>85725</xdr:rowOff>
    </xdr:to>
    <xdr:graphicFrame macro="">
      <xdr:nvGraphicFramePr>
        <xdr:cNvPr id="8205" name="Chart 13"/>
        <xdr:cNvGraphicFramePr/>
      </xdr:nvGraphicFramePr>
      <xdr:xfrm>
        <a:off x="14020800" y="6772275"/>
        <a:ext cx="0" cy="2228850"/>
      </xdr:xfrm>
      <a:graphic>
        <a:graphicData uri="http://schemas.openxmlformats.org/drawingml/2006/chart">
          <c:chart xmlns:c="http://schemas.openxmlformats.org/drawingml/2006/chart" r:id="rId8"/>
        </a:graphicData>
      </a:graphic>
    </xdr:graphicFrame>
    <xdr:clientData/>
  </xdr:twoCellAnchor>
  <xdr:twoCellAnchor>
    <xdr:from>
      <xdr:col>25</xdr:col>
      <xdr:colOff>66675</xdr:colOff>
      <xdr:row>66</xdr:row>
      <xdr:rowOff>95250</xdr:rowOff>
    </xdr:from>
    <xdr:to>
      <xdr:col>30</xdr:col>
      <xdr:colOff>400050</xdr:colOff>
      <xdr:row>82</xdr:row>
      <xdr:rowOff>38100</xdr:rowOff>
    </xdr:to>
    <xdr:graphicFrame macro="">
      <xdr:nvGraphicFramePr>
        <xdr:cNvPr id="8206" name="Chart 14"/>
        <xdr:cNvGraphicFramePr/>
      </xdr:nvGraphicFramePr>
      <xdr:xfrm>
        <a:off x="14020800" y="9582150"/>
        <a:ext cx="0" cy="2228850"/>
      </xdr:xfrm>
      <a:graphic>
        <a:graphicData uri="http://schemas.openxmlformats.org/drawingml/2006/chart">
          <c:chart xmlns:c="http://schemas.openxmlformats.org/drawingml/2006/chart" r:id="rId9"/>
        </a:graphicData>
      </a:graphic>
    </xdr:graphicFrame>
    <xdr:clientData/>
  </xdr:twoCellAnchor>
  <xdr:twoCellAnchor>
    <xdr:from>
      <xdr:col>25</xdr:col>
      <xdr:colOff>95250</xdr:colOff>
      <xdr:row>84</xdr:row>
      <xdr:rowOff>114300</xdr:rowOff>
    </xdr:from>
    <xdr:to>
      <xdr:col>30</xdr:col>
      <xdr:colOff>428625</xdr:colOff>
      <xdr:row>91</xdr:row>
      <xdr:rowOff>0</xdr:rowOff>
    </xdr:to>
    <xdr:graphicFrame macro="">
      <xdr:nvGraphicFramePr>
        <xdr:cNvPr id="8207" name="Chart 15"/>
        <xdr:cNvGraphicFramePr/>
      </xdr:nvGraphicFramePr>
      <xdr:xfrm>
        <a:off x="14020800" y="12172950"/>
        <a:ext cx="0" cy="914400"/>
      </xdr:xfrm>
      <a:graphic>
        <a:graphicData uri="http://schemas.openxmlformats.org/drawingml/2006/chart">
          <c:chart xmlns:c="http://schemas.openxmlformats.org/drawingml/2006/chart" r:id="rId10"/>
        </a:graphicData>
      </a:graphic>
    </xdr:graphicFrame>
    <xdr:clientData/>
  </xdr:twoCellAnchor>
  <xdr:twoCellAnchor>
    <xdr:from>
      <xdr:col>25</xdr:col>
      <xdr:colOff>142875</xdr:colOff>
      <xdr:row>91</xdr:row>
      <xdr:rowOff>0</xdr:rowOff>
    </xdr:from>
    <xdr:to>
      <xdr:col>30</xdr:col>
      <xdr:colOff>476250</xdr:colOff>
      <xdr:row>100</xdr:row>
      <xdr:rowOff>66675</xdr:rowOff>
    </xdr:to>
    <xdr:graphicFrame macro="">
      <xdr:nvGraphicFramePr>
        <xdr:cNvPr id="8208" name="Chart 16"/>
        <xdr:cNvGraphicFramePr/>
      </xdr:nvGraphicFramePr>
      <xdr:xfrm>
        <a:off x="14020800" y="13087350"/>
        <a:ext cx="0" cy="1352550"/>
      </xdr:xfrm>
      <a:graphic>
        <a:graphicData uri="http://schemas.openxmlformats.org/drawingml/2006/chart">
          <c:chart xmlns:c="http://schemas.openxmlformats.org/drawingml/2006/chart" r:id="rId11"/>
        </a:graphicData>
      </a:graphic>
    </xdr:graphicFrame>
    <xdr:clientData/>
  </xdr:twoCellAnchor>
  <xdr:twoCellAnchor>
    <xdr:from>
      <xdr:col>25</xdr:col>
      <xdr:colOff>123825</xdr:colOff>
      <xdr:row>105</xdr:row>
      <xdr:rowOff>133350</xdr:rowOff>
    </xdr:from>
    <xdr:to>
      <xdr:col>30</xdr:col>
      <xdr:colOff>457200</xdr:colOff>
      <xdr:row>124</xdr:row>
      <xdr:rowOff>76200</xdr:rowOff>
    </xdr:to>
    <xdr:graphicFrame macro="">
      <xdr:nvGraphicFramePr>
        <xdr:cNvPr id="8209" name="Chart 17"/>
        <xdr:cNvGraphicFramePr/>
      </xdr:nvGraphicFramePr>
      <xdr:xfrm>
        <a:off x="14020800" y="15220950"/>
        <a:ext cx="0" cy="2657475"/>
      </xdr:xfrm>
      <a:graphic>
        <a:graphicData uri="http://schemas.openxmlformats.org/drawingml/2006/chart">
          <c:chart xmlns:c="http://schemas.openxmlformats.org/drawingml/2006/chart" r:id="rId12"/>
        </a:graphicData>
      </a:graphic>
    </xdr:graphicFrame>
    <xdr:clientData/>
  </xdr:twoCellAnchor>
  <xdr:twoCellAnchor>
    <xdr:from>
      <xdr:col>25</xdr:col>
      <xdr:colOff>247650</xdr:colOff>
      <xdr:row>130</xdr:row>
      <xdr:rowOff>19050</xdr:rowOff>
    </xdr:from>
    <xdr:to>
      <xdr:col>30</xdr:col>
      <xdr:colOff>581025</xdr:colOff>
      <xdr:row>145</xdr:row>
      <xdr:rowOff>104775</xdr:rowOff>
    </xdr:to>
    <xdr:graphicFrame macro="">
      <xdr:nvGraphicFramePr>
        <xdr:cNvPr id="8210" name="Chart 18"/>
        <xdr:cNvGraphicFramePr/>
      </xdr:nvGraphicFramePr>
      <xdr:xfrm>
        <a:off x="14020800" y="18678525"/>
        <a:ext cx="0" cy="2228850"/>
      </xdr:xfrm>
      <a:graphic>
        <a:graphicData uri="http://schemas.openxmlformats.org/drawingml/2006/chart">
          <c:chart xmlns:c="http://schemas.openxmlformats.org/drawingml/2006/chart" r:id="rId13"/>
        </a:graphicData>
      </a:graphic>
    </xdr:graphicFrame>
    <xdr:clientData/>
  </xdr:twoCellAnchor>
  <xdr:twoCellAnchor>
    <xdr:from>
      <xdr:col>25</xdr:col>
      <xdr:colOff>304800</xdr:colOff>
      <xdr:row>150</xdr:row>
      <xdr:rowOff>9525</xdr:rowOff>
    </xdr:from>
    <xdr:to>
      <xdr:col>31</xdr:col>
      <xdr:colOff>66675</xdr:colOff>
      <xdr:row>185</xdr:row>
      <xdr:rowOff>95250</xdr:rowOff>
    </xdr:to>
    <xdr:graphicFrame macro="">
      <xdr:nvGraphicFramePr>
        <xdr:cNvPr id="8211" name="Chart 19"/>
        <xdr:cNvGraphicFramePr/>
      </xdr:nvGraphicFramePr>
      <xdr:xfrm>
        <a:off x="14020800" y="21526500"/>
        <a:ext cx="0" cy="5086350"/>
      </xdr:xfrm>
      <a:graphic>
        <a:graphicData uri="http://schemas.openxmlformats.org/drawingml/2006/chart">
          <c:chart xmlns:c="http://schemas.openxmlformats.org/drawingml/2006/chart" r:id="rId14"/>
        </a:graphicData>
      </a:graphic>
    </xdr:graphicFrame>
    <xdr:clientData/>
  </xdr:twoCellAnchor>
  <xdr:twoCellAnchor>
    <xdr:from>
      <xdr:col>25</xdr:col>
      <xdr:colOff>285750</xdr:colOff>
      <xdr:row>190</xdr:row>
      <xdr:rowOff>76200</xdr:rowOff>
    </xdr:from>
    <xdr:to>
      <xdr:col>31</xdr:col>
      <xdr:colOff>47625</xdr:colOff>
      <xdr:row>206</xdr:row>
      <xdr:rowOff>19050</xdr:rowOff>
    </xdr:to>
    <xdr:graphicFrame macro="">
      <xdr:nvGraphicFramePr>
        <xdr:cNvPr id="8212" name="Chart 20"/>
        <xdr:cNvGraphicFramePr/>
      </xdr:nvGraphicFramePr>
      <xdr:xfrm>
        <a:off x="14020800" y="27308175"/>
        <a:ext cx="0" cy="2228850"/>
      </xdr:xfrm>
      <a:graphic>
        <a:graphicData uri="http://schemas.openxmlformats.org/drawingml/2006/chart">
          <c:chart xmlns:c="http://schemas.openxmlformats.org/drawingml/2006/chart" r:id="rId15"/>
        </a:graphicData>
      </a:graphic>
    </xdr:graphicFrame>
    <xdr:clientData/>
  </xdr:twoCellAnchor>
  <xdr:twoCellAnchor>
    <xdr:from>
      <xdr:col>6</xdr:col>
      <xdr:colOff>200025</xdr:colOff>
      <xdr:row>57</xdr:row>
      <xdr:rowOff>85725</xdr:rowOff>
    </xdr:from>
    <xdr:to>
      <xdr:col>12</xdr:col>
      <xdr:colOff>142875</xdr:colOff>
      <xdr:row>72</xdr:row>
      <xdr:rowOff>114300</xdr:rowOff>
    </xdr:to>
    <xdr:graphicFrame macro="">
      <xdr:nvGraphicFramePr>
        <xdr:cNvPr id="8217" name="Chart 25"/>
        <xdr:cNvGraphicFramePr/>
      </xdr:nvGraphicFramePr>
      <xdr:xfrm>
        <a:off x="3857625" y="8286750"/>
        <a:ext cx="3600450" cy="2171700"/>
      </xdr:xfrm>
      <a:graphic>
        <a:graphicData uri="http://schemas.openxmlformats.org/drawingml/2006/chart">
          <c:chart xmlns:c="http://schemas.openxmlformats.org/drawingml/2006/chart" r:id="rId16"/>
        </a:graphicData>
      </a:graphic>
    </xdr:graphicFrame>
    <xdr:clientData/>
  </xdr:twoCellAnchor>
  <xdr:twoCellAnchor>
    <xdr:from>
      <xdr:col>12</xdr:col>
      <xdr:colOff>257175</xdr:colOff>
      <xdr:row>3</xdr:row>
      <xdr:rowOff>85725</xdr:rowOff>
    </xdr:from>
    <xdr:to>
      <xdr:col>18</xdr:col>
      <xdr:colOff>0</xdr:colOff>
      <xdr:row>18</xdr:row>
      <xdr:rowOff>104775</xdr:rowOff>
    </xdr:to>
    <xdr:sp macro="" textlink="">
      <xdr:nvSpPr>
        <xdr:cNvPr id="8221" name="Rectangle 29"/>
        <xdr:cNvSpPr>
          <a:spLocks noChangeArrowheads="1"/>
        </xdr:cNvSpPr>
      </xdr:nvSpPr>
      <xdr:spPr bwMode="auto">
        <a:xfrm>
          <a:off x="7572375" y="571500"/>
          <a:ext cx="3400425" cy="2162175"/>
        </a:xfrm>
        <a:prstGeom prst="rect">
          <a:avLst/>
        </a:prstGeom>
        <a:solidFill>
          <a:srgbClr val="FFFFFF"/>
        </a:solidFill>
        <a:ln w="9525">
          <a:solidFill>
            <a:srgbClr val="000000"/>
          </a:solidFill>
          <a:miter lim="800000"/>
          <a:headEnd type="none"/>
          <a:tailEnd type="none"/>
        </a:ln>
        <a:effectLst>
          <a:outerShdw dist="35921" dir="2700000" algn="ctr" rotWithShape="0">
            <a:srgbClr val="808080"/>
          </a:outerShdw>
        </a:effectLst>
        <a:extLs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67% of the portfolio is 5-pay, 23% is 10-pay. Most policies have been inforce for 1.5 years.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drastic drop in year 2008 is therefore due to the paid-up of the 5-pay policies.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Same explanation applies to the drop during 2013-2015 when those 10-pay are paid-up.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Apart from the aforesaid drops, other portion are comparatively smoothly decreasing which is consistent that premium income decrease as number of policy inforce decrease through lapses.</a:t>
          </a:r>
        </a:p>
      </xdr:txBody>
    </xdr:sp>
    <xdr:clientData/>
  </xdr:twoCellAnchor>
  <xdr:twoCellAnchor>
    <xdr:from>
      <xdr:col>12</xdr:col>
      <xdr:colOff>238125</xdr:colOff>
      <xdr:row>39</xdr:row>
      <xdr:rowOff>66675</xdr:rowOff>
    </xdr:from>
    <xdr:to>
      <xdr:col>19</xdr:col>
      <xdr:colOff>561975</xdr:colOff>
      <xdr:row>54</xdr:row>
      <xdr:rowOff>85725</xdr:rowOff>
    </xdr:to>
    <xdr:sp macro="" textlink="">
      <xdr:nvSpPr>
        <xdr:cNvPr id="8222" name="Rectangle 30"/>
        <xdr:cNvSpPr>
          <a:spLocks noChangeArrowheads="1"/>
        </xdr:cNvSpPr>
      </xdr:nvSpPr>
      <xdr:spPr bwMode="auto">
        <a:xfrm>
          <a:off x="7553325" y="5695950"/>
          <a:ext cx="4591050" cy="2162175"/>
        </a:xfrm>
        <a:prstGeom prst="rect">
          <a:avLst/>
        </a:prstGeom>
        <a:solidFill>
          <a:srgbClr val="FFFFFF"/>
        </a:solidFill>
        <a:ln w="9525">
          <a:solidFill>
            <a:srgbClr val="000000"/>
          </a:solidFill>
          <a:miter lim="800000"/>
          <a:headEnd type="none"/>
          <a:tailEnd type="none"/>
        </a:ln>
        <a:effectLst>
          <a:outerShdw dist="35921" dir="2700000" algn="ctr" rotWithShape="0">
            <a:srgbClr val="808080"/>
          </a:outerShdw>
        </a:effectLst>
        <a:extLst>
          <a:ext uri="{53640926-AAD7-44D8-BBD7-CCE9431645EC}">
            <a14:shadowObscured xmlns:a14="http://schemas.microsoft.com/office/drawing/2010/main" val="1"/>
          </a:ext>
        </a:extLst>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For the early part of the graph (2006-2010), 5-pay policies make up most of the portfolio. Their commission scale is 35%, 5%, 5%, 2.5%, 2.5%, 0% thereafter.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1st year 35% when most policies had experienced before the valuation date can be ignored. The early part of the graph (2006-2010) shows a concave shape. It is because the 5-pay policies reach their 5th and thereafter years which have a lower commission rate.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After 2010 when the 5-pay policies reach 0% commission and other payment term still offer 5% commission, the graph shows the constant 5% in the later period.</a:t>
          </a:r>
        </a:p>
      </xdr:txBody>
    </xdr:sp>
    <xdr:clientData/>
  </xdr:twoCellAnchor>
  <xdr:twoCellAnchor>
    <xdr:from>
      <xdr:col>12</xdr:col>
      <xdr:colOff>304800</xdr:colOff>
      <xdr:row>57</xdr:row>
      <xdr:rowOff>9525</xdr:rowOff>
    </xdr:from>
    <xdr:to>
      <xdr:col>19</xdr:col>
      <xdr:colOff>590550</xdr:colOff>
      <xdr:row>72</xdr:row>
      <xdr:rowOff>104775</xdr:rowOff>
    </xdr:to>
    <xdr:sp macro="" textlink="">
      <xdr:nvSpPr>
        <xdr:cNvPr id="8223" name="Rectangle 31"/>
        <xdr:cNvSpPr>
          <a:spLocks noChangeArrowheads="1"/>
        </xdr:cNvSpPr>
      </xdr:nvSpPr>
      <xdr:spPr bwMode="auto">
        <a:xfrm>
          <a:off x="7620000" y="8210550"/>
          <a:ext cx="4552950" cy="2238375"/>
        </a:xfrm>
        <a:prstGeom prst="rect">
          <a:avLst/>
        </a:prstGeom>
        <a:solidFill>
          <a:srgbClr val="FFFFFF"/>
        </a:solidFill>
        <a:ln w="9525">
          <a:solidFill>
            <a:srgbClr val="000000"/>
          </a:solidFill>
          <a:miter lim="800000"/>
          <a:headEnd type="none"/>
          <a:tailEnd type="none"/>
        </a:ln>
        <a:effectLst>
          <a:outerShdw dist="35921" dir="2700000" algn="ctr" rotWithShape="0">
            <a:srgbClr val="808080"/>
          </a:outerShdw>
        </a:effectLst>
        <a:extLs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Death outgo per death / average SA is close to 100% along the years. The fact that it is not exactly equal to 100% is due to some minor timing issues.</a:t>
          </a:r>
        </a:p>
      </xdr:txBody>
    </xdr:sp>
    <xdr:clientData/>
  </xdr:twoCellAnchor>
  <xdr:twoCellAnchor>
    <xdr:from>
      <xdr:col>6</xdr:col>
      <xdr:colOff>171450</xdr:colOff>
      <xdr:row>21</xdr:row>
      <xdr:rowOff>28575</xdr:rowOff>
    </xdr:from>
    <xdr:to>
      <xdr:col>12</xdr:col>
      <xdr:colOff>114300</xdr:colOff>
      <xdr:row>36</xdr:row>
      <xdr:rowOff>133350</xdr:rowOff>
    </xdr:to>
    <xdr:graphicFrame macro="">
      <xdr:nvGraphicFramePr>
        <xdr:cNvPr id="8226" name="Chart 34"/>
        <xdr:cNvGraphicFramePr/>
      </xdr:nvGraphicFramePr>
      <xdr:xfrm>
        <a:off x="3829050" y="3086100"/>
        <a:ext cx="3600450" cy="2247900"/>
      </xdr:xfrm>
      <a:graphic>
        <a:graphicData uri="http://schemas.openxmlformats.org/drawingml/2006/chart">
          <c:chart xmlns:c="http://schemas.openxmlformats.org/drawingml/2006/chart" r:id="rId17"/>
        </a:graphicData>
      </a:graphic>
    </xdr:graphicFrame>
    <xdr:clientData/>
  </xdr:twoCellAnchor>
  <xdr:twoCellAnchor>
    <xdr:from>
      <xdr:col>6</xdr:col>
      <xdr:colOff>266700</xdr:colOff>
      <xdr:row>39</xdr:row>
      <xdr:rowOff>66675</xdr:rowOff>
    </xdr:from>
    <xdr:to>
      <xdr:col>12</xdr:col>
      <xdr:colOff>38100</xdr:colOff>
      <xdr:row>54</xdr:row>
      <xdr:rowOff>47625</xdr:rowOff>
    </xdr:to>
    <xdr:graphicFrame macro="">
      <xdr:nvGraphicFramePr>
        <xdr:cNvPr id="8230" name="Chart 38"/>
        <xdr:cNvGraphicFramePr/>
      </xdr:nvGraphicFramePr>
      <xdr:xfrm>
        <a:off x="3924300" y="5695950"/>
        <a:ext cx="3429000" cy="2124075"/>
      </xdr:xfrm>
      <a:graphic>
        <a:graphicData uri="http://schemas.openxmlformats.org/drawingml/2006/chart">
          <c:chart xmlns:c="http://schemas.openxmlformats.org/drawingml/2006/chart" r:id="rId18"/>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17</xdr:col>
      <xdr:colOff>19050</xdr:colOff>
      <xdr:row>18</xdr:row>
      <xdr:rowOff>19050</xdr:rowOff>
    </xdr:to>
    <xdr:graphicFrame macro="">
      <xdr:nvGraphicFramePr>
        <xdr:cNvPr id="2" name="Chart 1"/>
        <xdr:cNvGraphicFramePr/>
      </xdr:nvGraphicFramePr>
      <xdr:xfrm>
        <a:off x="85725" y="371475"/>
        <a:ext cx="10296525" cy="2257425"/>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20</xdr:row>
      <xdr:rowOff>57150</xdr:rowOff>
    </xdr:from>
    <xdr:to>
      <xdr:col>17</xdr:col>
      <xdr:colOff>19050</xdr:colOff>
      <xdr:row>36</xdr:row>
      <xdr:rowOff>0</xdr:rowOff>
    </xdr:to>
    <xdr:graphicFrame macro="">
      <xdr:nvGraphicFramePr>
        <xdr:cNvPr id="3" name="Chart 2"/>
        <xdr:cNvGraphicFramePr/>
      </xdr:nvGraphicFramePr>
      <xdr:xfrm>
        <a:off x="3781425" y="2952750"/>
        <a:ext cx="6600825" cy="2228850"/>
      </xdr:xfrm>
      <a:graphic>
        <a:graphicData uri="http://schemas.openxmlformats.org/drawingml/2006/chart">
          <c:chart xmlns:c="http://schemas.openxmlformats.org/drawingml/2006/chart" r:id="rId2"/>
        </a:graphicData>
      </a:graphic>
    </xdr:graphicFrame>
    <xdr:clientData/>
  </xdr:twoCellAnchor>
  <xdr:twoCellAnchor>
    <xdr:from>
      <xdr:col>25</xdr:col>
      <xdr:colOff>19050</xdr:colOff>
      <xdr:row>7</xdr:row>
      <xdr:rowOff>76200</xdr:rowOff>
    </xdr:from>
    <xdr:to>
      <xdr:col>30</xdr:col>
      <xdr:colOff>342900</xdr:colOff>
      <xdr:row>23</xdr:row>
      <xdr:rowOff>9525</xdr:rowOff>
    </xdr:to>
    <xdr:graphicFrame macro="">
      <xdr:nvGraphicFramePr>
        <xdr:cNvPr id="7" name="Chart 11"/>
        <xdr:cNvGraphicFramePr/>
      </xdr:nvGraphicFramePr>
      <xdr:xfrm>
        <a:off x="14020800" y="1114425"/>
        <a:ext cx="0" cy="2219325"/>
      </xdr:xfrm>
      <a:graphic>
        <a:graphicData uri="http://schemas.openxmlformats.org/drawingml/2006/chart">
          <c:chart xmlns:c="http://schemas.openxmlformats.org/drawingml/2006/chart" r:id="rId3"/>
        </a:graphicData>
      </a:graphic>
    </xdr:graphicFrame>
    <xdr:clientData/>
  </xdr:twoCellAnchor>
  <xdr:twoCellAnchor>
    <xdr:from>
      <xdr:col>25</xdr:col>
      <xdr:colOff>47625</xdr:colOff>
      <xdr:row>26</xdr:row>
      <xdr:rowOff>123825</xdr:rowOff>
    </xdr:from>
    <xdr:to>
      <xdr:col>30</xdr:col>
      <xdr:colOff>381000</xdr:colOff>
      <xdr:row>37</xdr:row>
      <xdr:rowOff>0</xdr:rowOff>
    </xdr:to>
    <xdr:graphicFrame macro="">
      <xdr:nvGraphicFramePr>
        <xdr:cNvPr id="8" name="Chart 12"/>
        <xdr:cNvGraphicFramePr/>
      </xdr:nvGraphicFramePr>
      <xdr:xfrm>
        <a:off x="14020800" y="3876675"/>
        <a:ext cx="0" cy="1447800"/>
      </xdr:xfrm>
      <a:graphic>
        <a:graphicData uri="http://schemas.openxmlformats.org/drawingml/2006/chart">
          <c:chart xmlns:c="http://schemas.openxmlformats.org/drawingml/2006/chart" r:id="rId4"/>
        </a:graphicData>
      </a:graphic>
    </xdr:graphicFrame>
    <xdr:clientData/>
  </xdr:twoCellAnchor>
  <xdr:twoCellAnchor>
    <xdr:from>
      <xdr:col>25</xdr:col>
      <xdr:colOff>66675</xdr:colOff>
      <xdr:row>37</xdr:row>
      <xdr:rowOff>0</xdr:rowOff>
    </xdr:from>
    <xdr:to>
      <xdr:col>30</xdr:col>
      <xdr:colOff>400050</xdr:colOff>
      <xdr:row>44</xdr:row>
      <xdr:rowOff>38100</xdr:rowOff>
    </xdr:to>
    <xdr:graphicFrame macro="">
      <xdr:nvGraphicFramePr>
        <xdr:cNvPr id="10" name="Chart 14"/>
        <xdr:cNvGraphicFramePr/>
      </xdr:nvGraphicFramePr>
      <xdr:xfrm>
        <a:off x="14020800" y="5324475"/>
        <a:ext cx="0" cy="1038225"/>
      </xdr:xfrm>
      <a:graphic>
        <a:graphicData uri="http://schemas.openxmlformats.org/drawingml/2006/chart">
          <c:chart xmlns:c="http://schemas.openxmlformats.org/drawingml/2006/chart" r:id="rId5"/>
        </a:graphicData>
      </a:graphic>
    </xdr:graphicFrame>
    <xdr:clientData/>
  </xdr:twoCellAnchor>
  <xdr:twoCellAnchor>
    <xdr:from>
      <xdr:col>25</xdr:col>
      <xdr:colOff>95250</xdr:colOff>
      <xdr:row>46</xdr:row>
      <xdr:rowOff>114300</xdr:rowOff>
    </xdr:from>
    <xdr:to>
      <xdr:col>30</xdr:col>
      <xdr:colOff>428625</xdr:colOff>
      <xdr:row>53</xdr:row>
      <xdr:rowOff>0</xdr:rowOff>
    </xdr:to>
    <xdr:graphicFrame macro="">
      <xdr:nvGraphicFramePr>
        <xdr:cNvPr id="11" name="Chart 15"/>
        <xdr:cNvGraphicFramePr/>
      </xdr:nvGraphicFramePr>
      <xdr:xfrm>
        <a:off x="14020800" y="6724650"/>
        <a:ext cx="0" cy="914400"/>
      </xdr:xfrm>
      <a:graphic>
        <a:graphicData uri="http://schemas.openxmlformats.org/drawingml/2006/chart">
          <c:chart xmlns:c="http://schemas.openxmlformats.org/drawingml/2006/chart" r:id="rId6"/>
        </a:graphicData>
      </a:graphic>
    </xdr:graphicFrame>
    <xdr:clientData/>
  </xdr:twoCellAnchor>
  <xdr:twoCellAnchor>
    <xdr:from>
      <xdr:col>25</xdr:col>
      <xdr:colOff>142875</xdr:colOff>
      <xdr:row>53</xdr:row>
      <xdr:rowOff>0</xdr:rowOff>
    </xdr:from>
    <xdr:to>
      <xdr:col>30</xdr:col>
      <xdr:colOff>476250</xdr:colOff>
      <xdr:row>62</xdr:row>
      <xdr:rowOff>66675</xdr:rowOff>
    </xdr:to>
    <xdr:graphicFrame macro="">
      <xdr:nvGraphicFramePr>
        <xdr:cNvPr id="12" name="Chart 16"/>
        <xdr:cNvGraphicFramePr/>
      </xdr:nvGraphicFramePr>
      <xdr:xfrm>
        <a:off x="14020800" y="7639050"/>
        <a:ext cx="0" cy="1352550"/>
      </xdr:xfrm>
      <a:graphic>
        <a:graphicData uri="http://schemas.openxmlformats.org/drawingml/2006/chart">
          <c:chart xmlns:c="http://schemas.openxmlformats.org/drawingml/2006/chart" r:id="rId7"/>
        </a:graphicData>
      </a:graphic>
    </xdr:graphicFrame>
    <xdr:clientData/>
  </xdr:twoCellAnchor>
  <xdr:twoCellAnchor>
    <xdr:from>
      <xdr:col>25</xdr:col>
      <xdr:colOff>123825</xdr:colOff>
      <xdr:row>67</xdr:row>
      <xdr:rowOff>133350</xdr:rowOff>
    </xdr:from>
    <xdr:to>
      <xdr:col>30</xdr:col>
      <xdr:colOff>457200</xdr:colOff>
      <xdr:row>86</xdr:row>
      <xdr:rowOff>76200</xdr:rowOff>
    </xdr:to>
    <xdr:graphicFrame macro="">
      <xdr:nvGraphicFramePr>
        <xdr:cNvPr id="13" name="Chart 17"/>
        <xdr:cNvGraphicFramePr/>
      </xdr:nvGraphicFramePr>
      <xdr:xfrm>
        <a:off x="14020800" y="9772650"/>
        <a:ext cx="0" cy="2657475"/>
      </xdr:xfrm>
      <a:graphic>
        <a:graphicData uri="http://schemas.openxmlformats.org/drawingml/2006/chart">
          <c:chart xmlns:c="http://schemas.openxmlformats.org/drawingml/2006/chart" r:id="rId8"/>
        </a:graphicData>
      </a:graphic>
    </xdr:graphicFrame>
    <xdr:clientData/>
  </xdr:twoCellAnchor>
  <xdr:twoCellAnchor>
    <xdr:from>
      <xdr:col>25</xdr:col>
      <xdr:colOff>247650</xdr:colOff>
      <xdr:row>92</xdr:row>
      <xdr:rowOff>19050</xdr:rowOff>
    </xdr:from>
    <xdr:to>
      <xdr:col>30</xdr:col>
      <xdr:colOff>581025</xdr:colOff>
      <xdr:row>107</xdr:row>
      <xdr:rowOff>104775</xdr:rowOff>
    </xdr:to>
    <xdr:graphicFrame macro="">
      <xdr:nvGraphicFramePr>
        <xdr:cNvPr id="14" name="Chart 18"/>
        <xdr:cNvGraphicFramePr/>
      </xdr:nvGraphicFramePr>
      <xdr:xfrm>
        <a:off x="14020800" y="13230225"/>
        <a:ext cx="0" cy="2228850"/>
      </xdr:xfrm>
      <a:graphic>
        <a:graphicData uri="http://schemas.openxmlformats.org/drawingml/2006/chart">
          <c:chart xmlns:c="http://schemas.openxmlformats.org/drawingml/2006/chart" r:id="rId9"/>
        </a:graphicData>
      </a:graphic>
    </xdr:graphicFrame>
    <xdr:clientData/>
  </xdr:twoCellAnchor>
  <xdr:twoCellAnchor>
    <xdr:from>
      <xdr:col>25</xdr:col>
      <xdr:colOff>304800</xdr:colOff>
      <xdr:row>112</xdr:row>
      <xdr:rowOff>9525</xdr:rowOff>
    </xdr:from>
    <xdr:to>
      <xdr:col>31</xdr:col>
      <xdr:colOff>66675</xdr:colOff>
      <xdr:row>147</xdr:row>
      <xdr:rowOff>95250</xdr:rowOff>
    </xdr:to>
    <xdr:graphicFrame macro="">
      <xdr:nvGraphicFramePr>
        <xdr:cNvPr id="15" name="Chart 19"/>
        <xdr:cNvGraphicFramePr/>
      </xdr:nvGraphicFramePr>
      <xdr:xfrm>
        <a:off x="14020800" y="16078200"/>
        <a:ext cx="0" cy="5086350"/>
      </xdr:xfrm>
      <a:graphic>
        <a:graphicData uri="http://schemas.openxmlformats.org/drawingml/2006/chart">
          <c:chart xmlns:c="http://schemas.openxmlformats.org/drawingml/2006/chart" r:id="rId10"/>
        </a:graphicData>
      </a:graphic>
    </xdr:graphicFrame>
    <xdr:clientData/>
  </xdr:twoCellAnchor>
  <xdr:twoCellAnchor>
    <xdr:from>
      <xdr:col>25</xdr:col>
      <xdr:colOff>285750</xdr:colOff>
      <xdr:row>152</xdr:row>
      <xdr:rowOff>76200</xdr:rowOff>
    </xdr:from>
    <xdr:to>
      <xdr:col>31</xdr:col>
      <xdr:colOff>47625</xdr:colOff>
      <xdr:row>168</xdr:row>
      <xdr:rowOff>19050</xdr:rowOff>
    </xdr:to>
    <xdr:graphicFrame macro="">
      <xdr:nvGraphicFramePr>
        <xdr:cNvPr id="16" name="Chart 20"/>
        <xdr:cNvGraphicFramePr/>
      </xdr:nvGraphicFramePr>
      <xdr:xfrm>
        <a:off x="14020800" y="21859875"/>
        <a:ext cx="0" cy="222885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37</xdr:row>
      <xdr:rowOff>66675</xdr:rowOff>
    </xdr:from>
    <xdr:to>
      <xdr:col>6</xdr:col>
      <xdr:colOff>66675</xdr:colOff>
      <xdr:row>52</xdr:row>
      <xdr:rowOff>133350</xdr:rowOff>
    </xdr:to>
    <xdr:graphicFrame macro="">
      <xdr:nvGraphicFramePr>
        <xdr:cNvPr id="23" name="Chart 22"/>
        <xdr:cNvGraphicFramePr/>
      </xdr:nvGraphicFramePr>
      <xdr:xfrm>
        <a:off x="66675" y="5391150"/>
        <a:ext cx="3657600" cy="2238375"/>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20</xdr:row>
      <xdr:rowOff>57150</xdr:rowOff>
    </xdr:from>
    <xdr:to>
      <xdr:col>6</xdr:col>
      <xdr:colOff>66675</xdr:colOff>
      <xdr:row>36</xdr:row>
      <xdr:rowOff>28575</xdr:rowOff>
    </xdr:to>
    <xdr:graphicFrame macro="">
      <xdr:nvGraphicFramePr>
        <xdr:cNvPr id="24" name="Chart 1"/>
        <xdr:cNvGraphicFramePr/>
      </xdr:nvGraphicFramePr>
      <xdr:xfrm>
        <a:off x="66675" y="2952750"/>
        <a:ext cx="3657600" cy="2257425"/>
      </xdr:xfrm>
      <a:graphic>
        <a:graphicData uri="http://schemas.openxmlformats.org/drawingml/2006/chart">
          <c:chart xmlns:c="http://schemas.openxmlformats.org/drawingml/2006/chart" r:id="rId13"/>
        </a:graphicData>
      </a:graphic>
    </xdr:graphicFrame>
    <xdr:clientData/>
  </xdr:twoCellAnchor>
  <xdr:twoCellAnchor>
    <xdr:from>
      <xdr:col>6</xdr:col>
      <xdr:colOff>133350</xdr:colOff>
      <xdr:row>37</xdr:row>
      <xdr:rowOff>66675</xdr:rowOff>
    </xdr:from>
    <xdr:to>
      <xdr:col>17</xdr:col>
      <xdr:colOff>38100</xdr:colOff>
      <xdr:row>52</xdr:row>
      <xdr:rowOff>133350</xdr:rowOff>
    </xdr:to>
    <xdr:graphicFrame macro="">
      <xdr:nvGraphicFramePr>
        <xdr:cNvPr id="25" name="Chart 24"/>
        <xdr:cNvGraphicFramePr/>
      </xdr:nvGraphicFramePr>
      <xdr:xfrm>
        <a:off x="3790950" y="5391150"/>
        <a:ext cx="6610350" cy="2238375"/>
      </xdr:xfrm>
      <a:graphic>
        <a:graphicData uri="http://schemas.openxmlformats.org/drawingml/2006/chart">
          <c:chart xmlns:c="http://schemas.openxmlformats.org/drawingml/2006/chart"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outerShdw dist="35921" dir="2700000" algn="ctr" rotWithShape="0">
            <a:srgbClr val="808080"/>
          </a:outerShdw>
        </a:effectLst>
        <a:extLst>
          <a:ext uri="{53640926-AAD7-44D8-BBD7-CCE9431645EC}">
            <a14:shadowObscured xmlns:a14="http://schemas.microsoft.com/office/drawing/2010/main" xmlns="" val="1"/>
          </a:ext>
        </a:extLst>
      </a:spPr>
      <a:bodyPr vertOverflow="clip" wrap="square" lIns="18288" tIns="0" rIns="0" bIns="0" upright="1"/>
      <a:lstStyle/>
    </a:spDef>
    <a:ln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outerShdw dist="35921" dir="2700000" algn="ctr" rotWithShape="0">
            <a:srgbClr val="808080"/>
          </a:outerShdw>
        </a:effectLst>
        <a:extLst>
          <a:ext uri="{53640926-AAD7-44D8-BBD7-CCE9431645EC}">
            <a14:shadowObscured xmlns:a14="http://schemas.microsoft.com/office/drawing/2010/main" xmlns="" val="1"/>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L28"/>
  <sheetViews>
    <sheetView tabSelected="1" zoomScale="120" zoomScaleNormal="120" workbookViewId="0" topLeftCell="A1">
      <selection activeCell="J11" sqref="J11"/>
    </sheetView>
  </sheetViews>
  <sheetFormatPr defaultColWidth="9.140625" defaultRowHeight="12.75"/>
  <cols>
    <col min="1" max="1" width="2.7109375" style="14" customWidth="1"/>
    <col min="2" max="2" width="19.7109375" style="14" bestFit="1" customWidth="1"/>
    <col min="3" max="5" width="11.00390625" style="14" customWidth="1"/>
    <col min="6" max="6" width="15.140625" style="14" customWidth="1"/>
    <col min="7" max="7" width="17.28125" style="14" bestFit="1" customWidth="1"/>
    <col min="8" max="16384" width="9.140625" style="14" customWidth="1"/>
  </cols>
  <sheetData>
    <row r="2" spans="2:7" ht="12.75">
      <c r="B2" s="13" t="s">
        <v>82</v>
      </c>
      <c r="G2" s="13" t="s">
        <v>62</v>
      </c>
    </row>
    <row r="3" ht="12.75">
      <c r="B3" s="14" t="s">
        <v>83</v>
      </c>
    </row>
    <row r="4" spans="2:8" ht="12.75">
      <c r="B4" s="14" t="s">
        <v>84</v>
      </c>
      <c r="G4" s="68" t="s">
        <v>63</v>
      </c>
      <c r="H4" s="69" t="s">
        <v>70</v>
      </c>
    </row>
    <row r="5" spans="2:8" ht="12.75">
      <c r="B5" s="14" t="s">
        <v>85</v>
      </c>
      <c r="G5" s="67" t="s">
        <v>52</v>
      </c>
      <c r="H5" s="67">
        <v>94</v>
      </c>
    </row>
    <row r="6" spans="2:8" ht="12.75">
      <c r="B6" s="14" t="s">
        <v>86</v>
      </c>
      <c r="G6" s="67" t="s">
        <v>54</v>
      </c>
      <c r="H6" s="96">
        <v>0.005</v>
      </c>
    </row>
    <row r="7" spans="2:8" ht="12.75">
      <c r="B7" s="14" t="s">
        <v>87</v>
      </c>
      <c r="G7" s="67" t="s">
        <v>53</v>
      </c>
      <c r="H7" s="70">
        <v>0.03</v>
      </c>
    </row>
    <row r="8" spans="2:8" ht="12.75">
      <c r="B8" s="14" t="s">
        <v>88</v>
      </c>
      <c r="G8" s="67"/>
      <c r="H8" s="67"/>
    </row>
    <row r="9" spans="2:8" ht="12.75">
      <c r="B9" s="14" t="s">
        <v>90</v>
      </c>
      <c r="G9" s="67" t="s">
        <v>95</v>
      </c>
      <c r="H9" s="89">
        <v>0.055</v>
      </c>
    </row>
    <row r="10" spans="7:8" ht="12.75">
      <c r="G10" s="67"/>
      <c r="H10" s="67"/>
    </row>
    <row r="11" spans="7:8" ht="12.75">
      <c r="G11" s="67" t="s">
        <v>64</v>
      </c>
      <c r="H11" s="71">
        <v>0.05</v>
      </c>
    </row>
    <row r="12" spans="2:8" ht="12.75">
      <c r="B12" s="13" t="s">
        <v>89</v>
      </c>
      <c r="G12" s="67" t="s">
        <v>65</v>
      </c>
      <c r="H12" s="71">
        <v>0.04</v>
      </c>
    </row>
    <row r="13" spans="7:8" ht="12.75">
      <c r="G13" s="67" t="s">
        <v>66</v>
      </c>
      <c r="H13" s="71">
        <v>0.03</v>
      </c>
    </row>
    <row r="14" spans="2:8" ht="12.75">
      <c r="B14" s="68" t="s">
        <v>63</v>
      </c>
      <c r="C14" s="69" t="s">
        <v>19</v>
      </c>
      <c r="D14" s="69" t="s">
        <v>21</v>
      </c>
      <c r="E14" s="69" t="s">
        <v>20</v>
      </c>
      <c r="G14" s="67" t="s">
        <v>67</v>
      </c>
      <c r="H14" s="71">
        <v>0.02</v>
      </c>
    </row>
    <row r="15" spans="2:12" ht="12.75">
      <c r="B15" s="67" t="s">
        <v>61</v>
      </c>
      <c r="C15" s="85">
        <v>10.706888285120664</v>
      </c>
      <c r="D15" s="86">
        <v>10</v>
      </c>
      <c r="E15" s="86">
        <v>30</v>
      </c>
      <c r="G15" s="67" t="s">
        <v>68</v>
      </c>
      <c r="H15" s="71">
        <v>0.02</v>
      </c>
      <c r="L15" s="16"/>
    </row>
    <row r="16" spans="2:8" ht="12.75">
      <c r="B16" s="67" t="s">
        <v>60</v>
      </c>
      <c r="C16" s="85">
        <v>7.198537637845613</v>
      </c>
      <c r="D16" s="86">
        <v>5</v>
      </c>
      <c r="E16" s="86">
        <v>30</v>
      </c>
      <c r="G16" s="67" t="s">
        <v>69</v>
      </c>
      <c r="H16" s="71">
        <v>0.01</v>
      </c>
    </row>
    <row r="17" spans="2:5" ht="12.75">
      <c r="B17" s="67" t="s">
        <v>59</v>
      </c>
      <c r="C17" s="85">
        <v>17.992408502477225</v>
      </c>
      <c r="D17" s="86">
        <v>1</v>
      </c>
      <c r="E17" s="86">
        <v>38</v>
      </c>
    </row>
    <row r="18" spans="2:5" ht="12.75">
      <c r="B18" s="67" t="s">
        <v>22</v>
      </c>
      <c r="C18" s="87">
        <v>40.360596132331786</v>
      </c>
      <c r="D18" s="86">
        <v>1</v>
      </c>
      <c r="E18" s="86">
        <v>60</v>
      </c>
    </row>
    <row r="19" spans="2:5" ht="12.75">
      <c r="B19" s="67" t="s">
        <v>23</v>
      </c>
      <c r="C19" s="88">
        <v>479156.837220314</v>
      </c>
      <c r="D19" s="88">
        <v>96920</v>
      </c>
      <c r="E19" s="88">
        <v>53000000</v>
      </c>
    </row>
    <row r="20" spans="2:5" ht="12.75">
      <c r="B20" s="67" t="s">
        <v>24</v>
      </c>
      <c r="C20" s="88">
        <v>78497.29505653509</v>
      </c>
      <c r="D20" s="88">
        <v>2900</v>
      </c>
      <c r="E20" s="88">
        <v>10445240</v>
      </c>
    </row>
    <row r="21" spans="3:5" ht="12.75">
      <c r="C21" s="15"/>
      <c r="D21" s="15"/>
      <c r="E21" s="15"/>
    </row>
    <row r="22" spans="3:5" ht="12.75">
      <c r="C22" s="15"/>
      <c r="D22" s="15"/>
      <c r="E22" s="15"/>
    </row>
    <row r="23" spans="3:11" ht="12.75">
      <c r="C23" s="15"/>
      <c r="D23" s="90" t="s">
        <v>91</v>
      </c>
      <c r="E23" s="91"/>
      <c r="F23" s="92"/>
      <c r="G23" s="92"/>
      <c r="H23" s="92"/>
      <c r="I23" s="92"/>
      <c r="J23" s="92"/>
      <c r="K23" s="92"/>
    </row>
    <row r="24" spans="3:11" ht="12.75">
      <c r="C24" s="52"/>
      <c r="D24" s="93" t="s">
        <v>92</v>
      </c>
      <c r="E24" s="91"/>
      <c r="F24" s="92"/>
      <c r="G24" s="92"/>
      <c r="H24" s="92"/>
      <c r="I24" s="92"/>
      <c r="J24" s="92"/>
      <c r="K24" s="92"/>
    </row>
    <row r="25" spans="3:11" ht="12.75">
      <c r="C25" s="15"/>
      <c r="D25" s="93" t="s">
        <v>93</v>
      </c>
      <c r="E25" s="91"/>
      <c r="F25" s="92"/>
      <c r="G25" s="92"/>
      <c r="H25" s="92"/>
      <c r="I25" s="92"/>
      <c r="J25" s="92"/>
      <c r="K25" s="92"/>
    </row>
    <row r="26" spans="3:11" ht="12.75">
      <c r="C26" s="17"/>
      <c r="D26" s="93" t="s">
        <v>96</v>
      </c>
      <c r="E26" s="91"/>
      <c r="F26" s="92"/>
      <c r="G26" s="92"/>
      <c r="H26" s="92"/>
      <c r="I26" s="92"/>
      <c r="J26" s="92"/>
      <c r="K26" s="92"/>
    </row>
    <row r="27" spans="3:11" ht="12.75">
      <c r="C27" s="15"/>
      <c r="D27" s="93" t="s">
        <v>94</v>
      </c>
      <c r="E27" s="91"/>
      <c r="F27" s="92"/>
      <c r="G27" s="92"/>
      <c r="H27" s="92"/>
      <c r="I27" s="92"/>
      <c r="J27" s="92"/>
      <c r="K27" s="92"/>
    </row>
    <row r="28" spans="3:5" ht="12.75">
      <c r="C28" s="18"/>
      <c r="D28" s="15"/>
      <c r="E28" s="15"/>
    </row>
  </sheetData>
  <printOptions/>
  <pageMargins left="0.75" right="0.75" top="1" bottom="1" header="0.5" footer="0.5"/>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AB246"/>
  <sheetViews>
    <sheetView showGridLines="0" zoomScale="85" zoomScaleNormal="85" workbookViewId="0" topLeftCell="A1">
      <pane xSplit="2" ySplit="4" topLeftCell="C5" activePane="bottomRight" state="frozen"/>
      <selection pane="topRight" activeCell="C1" sqref="C1"/>
      <selection pane="bottomLeft" activeCell="A5" sqref="A5"/>
      <selection pane="bottomRight" activeCell="Q2" sqref="Q2"/>
    </sheetView>
  </sheetViews>
  <sheetFormatPr defaultColWidth="8.7109375" defaultRowHeight="12.75"/>
  <cols>
    <col min="1" max="1" width="3.57421875" style="1" customWidth="1"/>
    <col min="2" max="2" width="7.421875" style="1" customWidth="1"/>
    <col min="3" max="3" width="14.421875" style="19" bestFit="1" customWidth="1"/>
    <col min="4" max="4" width="13.57421875" style="19" bestFit="1" customWidth="1"/>
    <col min="5" max="5" width="12.57421875" style="19" bestFit="1" customWidth="1"/>
    <col min="6" max="6" width="15.28125" style="19" customWidth="1"/>
    <col min="7" max="7" width="5.421875" style="12" customWidth="1"/>
    <col min="8" max="8" width="13.140625" style="7" bestFit="1" customWidth="1"/>
    <col min="9" max="9" width="13.28125" style="7" bestFit="1" customWidth="1"/>
    <col min="10" max="10" width="13.140625" style="7" bestFit="1" customWidth="1"/>
    <col min="11" max="11" width="11.421875" style="7" customWidth="1"/>
    <col min="12" max="12" width="12.140625" style="7" customWidth="1"/>
    <col min="13" max="13" width="13.421875" style="7" bestFit="1" customWidth="1"/>
    <col min="14" max="14" width="11.421875" style="7" customWidth="1"/>
    <col min="15" max="15" width="12.8515625" style="1" bestFit="1" customWidth="1"/>
    <col min="16" max="16" width="14.140625" style="1" customWidth="1"/>
    <col min="17" max="17" width="13.28125" style="1" customWidth="1"/>
    <col min="18" max="18" width="5.421875" style="12" customWidth="1"/>
    <col min="19" max="19" width="14.140625" style="1" bestFit="1" customWidth="1"/>
    <col min="20" max="21" width="13.28125" style="1" customWidth="1"/>
    <col min="22" max="22" width="8.421875" style="12" customWidth="1"/>
    <col min="23" max="23" width="9.7109375" style="12" customWidth="1"/>
    <col min="24" max="24" width="8.421875" style="12" customWidth="1"/>
    <col min="25" max="26" width="10.7109375" style="12" customWidth="1"/>
    <col min="27" max="28" width="12.8515625" style="12" bestFit="1" customWidth="1"/>
    <col min="29" max="29" width="15.140625" style="12" bestFit="1" customWidth="1"/>
    <col min="30" max="30" width="10.7109375" style="12" customWidth="1"/>
    <col min="31" max="16384" width="8.7109375" style="1" customWidth="1"/>
  </cols>
  <sheetData>
    <row r="1" spans="2:12" ht="15.75">
      <c r="B1" s="2"/>
      <c r="J1" s="24"/>
      <c r="K1" s="24"/>
      <c r="L1" s="24"/>
    </row>
    <row r="2" spans="3:12" ht="12.75">
      <c r="C2" s="3" t="s">
        <v>55</v>
      </c>
      <c r="J2" s="24"/>
      <c r="K2" s="24"/>
      <c r="L2" s="24"/>
    </row>
    <row r="3" ht="12.75">
      <c r="AB3" s="23"/>
    </row>
    <row r="4" spans="2:21" s="4" customFormat="1" ht="33.75">
      <c r="B4" s="30" t="s">
        <v>0</v>
      </c>
      <c r="C4" s="62" t="s">
        <v>29</v>
      </c>
      <c r="D4" s="20" t="s">
        <v>56</v>
      </c>
      <c r="E4" s="20" t="s">
        <v>57</v>
      </c>
      <c r="F4" s="20" t="s">
        <v>58</v>
      </c>
      <c r="G4" s="53"/>
      <c r="H4" s="20" t="s">
        <v>2</v>
      </c>
      <c r="I4" s="20" t="s">
        <v>3</v>
      </c>
      <c r="J4" s="20" t="s">
        <v>71</v>
      </c>
      <c r="K4" s="20" t="s">
        <v>5</v>
      </c>
      <c r="L4" s="20" t="s">
        <v>6</v>
      </c>
      <c r="M4" s="20" t="s">
        <v>7</v>
      </c>
      <c r="N4" s="20" t="s">
        <v>8</v>
      </c>
      <c r="O4" s="20" t="s">
        <v>11</v>
      </c>
      <c r="P4" s="20" t="s">
        <v>41</v>
      </c>
      <c r="Q4" s="20" t="s">
        <v>42</v>
      </c>
      <c r="R4" s="59"/>
      <c r="S4" s="60" t="s">
        <v>18</v>
      </c>
      <c r="T4" s="20" t="s">
        <v>48</v>
      </c>
      <c r="U4" s="20" t="s">
        <v>49</v>
      </c>
    </row>
    <row r="5" spans="2:21" ht="12.75">
      <c r="B5" s="63"/>
      <c r="C5" s="21"/>
      <c r="D5" s="21"/>
      <c r="E5" s="21"/>
      <c r="F5" s="54"/>
      <c r="G5" s="25"/>
      <c r="H5" s="9"/>
      <c r="I5" s="10"/>
      <c r="J5" s="10"/>
      <c r="K5" s="10"/>
      <c r="L5" s="10"/>
      <c r="M5" s="10"/>
      <c r="N5" s="10"/>
      <c r="O5" s="8"/>
      <c r="P5" s="8"/>
      <c r="Q5" s="56"/>
      <c r="R5" s="25"/>
      <c r="S5" s="61"/>
      <c r="T5" s="8"/>
      <c r="U5" s="56"/>
    </row>
    <row r="6" spans="1:21" s="12" customFormat="1" ht="12.75">
      <c r="A6" s="1"/>
      <c r="B6" s="63">
        <v>2004</v>
      </c>
      <c r="C6" s="64"/>
      <c r="D6" s="22"/>
      <c r="E6" s="22"/>
      <c r="F6" s="55"/>
      <c r="G6" s="26"/>
      <c r="H6" s="11"/>
      <c r="I6" s="6"/>
      <c r="J6" s="6"/>
      <c r="K6" s="6"/>
      <c r="L6" s="6"/>
      <c r="M6" s="6"/>
      <c r="N6" s="6"/>
      <c r="O6" s="26"/>
      <c r="P6" s="26"/>
      <c r="Q6" s="57"/>
      <c r="R6" s="26"/>
      <c r="S6" s="11"/>
      <c r="T6" s="26"/>
      <c r="U6" s="57"/>
    </row>
    <row r="7" spans="1:21" s="12" customFormat="1" ht="12.75">
      <c r="A7" s="1"/>
      <c r="B7" s="63">
        <f aca="true" t="shared" si="0" ref="B7:B38">B6+1</f>
        <v>2005</v>
      </c>
      <c r="C7" s="64">
        <v>50000</v>
      </c>
      <c r="D7" s="64"/>
      <c r="E7" s="64"/>
      <c r="F7" s="64"/>
      <c r="G7" s="66"/>
      <c r="H7" s="6"/>
      <c r="I7" s="6"/>
      <c r="J7" s="6"/>
      <c r="K7" s="6"/>
      <c r="L7" s="6"/>
      <c r="M7" s="6"/>
      <c r="N7" s="6"/>
      <c r="O7" s="26"/>
      <c r="P7" s="26"/>
      <c r="Q7" s="57"/>
      <c r="R7" s="66"/>
      <c r="S7" s="64">
        <v>6340891949.443296</v>
      </c>
      <c r="T7" s="64">
        <v>23960800832.329662</v>
      </c>
      <c r="U7" s="65">
        <v>801544753.581945</v>
      </c>
    </row>
    <row r="8" spans="1:24" s="12" customFormat="1" ht="12.75">
      <c r="A8" s="1"/>
      <c r="B8" s="63">
        <f t="shared" si="0"/>
        <v>2006</v>
      </c>
      <c r="C8" s="64">
        <v>48026.10224561843</v>
      </c>
      <c r="D8" s="64">
        <v>1907.3638071679582</v>
      </c>
      <c r="E8" s="64">
        <v>66.53394721250876</v>
      </c>
      <c r="F8" s="64">
        <v>0</v>
      </c>
      <c r="G8" s="66"/>
      <c r="H8" s="64">
        <v>3782522831.5537567</v>
      </c>
      <c r="I8" s="64">
        <v>434041433.33903384</v>
      </c>
      <c r="J8" s="64">
        <v>19794015.169414945</v>
      </c>
      <c r="K8" s="64">
        <v>185645045.35759678</v>
      </c>
      <c r="L8" s="64">
        <v>34507152.68051203</v>
      </c>
      <c r="M8" s="64">
        <v>30333348.996669352</v>
      </c>
      <c r="N8" s="64">
        <v>0</v>
      </c>
      <c r="O8" s="64">
        <v>361005138.7143455</v>
      </c>
      <c r="P8" s="64">
        <v>3321017041.449941</v>
      </c>
      <c r="Q8" s="95">
        <v>625267661.2386576</v>
      </c>
      <c r="R8" s="66"/>
      <c r="S8" s="64">
        <v>9661908990.893248</v>
      </c>
      <c r="T8" s="64">
        <v>23006123520.91503</v>
      </c>
      <c r="U8" s="65">
        <v>2276726763.224796</v>
      </c>
      <c r="W8" s="94"/>
      <c r="X8" s="94"/>
    </row>
    <row r="9" spans="1:21" s="12" customFormat="1" ht="12.75">
      <c r="A9" s="1"/>
      <c r="B9" s="63">
        <f t="shared" si="0"/>
        <v>2007</v>
      </c>
      <c r="C9" s="64">
        <v>46585.46286920124</v>
      </c>
      <c r="D9" s="64">
        <v>1359.1800151983373</v>
      </c>
      <c r="E9" s="64">
        <v>81.45936121928145</v>
      </c>
      <c r="F9" s="64">
        <v>0</v>
      </c>
      <c r="G9" s="66"/>
      <c r="H9" s="64">
        <v>3659881321.7541504</v>
      </c>
      <c r="I9" s="64">
        <v>614040336.1216712</v>
      </c>
      <c r="J9" s="64">
        <v>19275069.161146026</v>
      </c>
      <c r="K9" s="64">
        <v>131461773.49922392</v>
      </c>
      <c r="L9" s="64">
        <v>42140020.88675399</v>
      </c>
      <c r="M9" s="64">
        <v>61828848.73881356</v>
      </c>
      <c r="N9" s="64">
        <v>0</v>
      </c>
      <c r="O9" s="64">
        <v>379385452.17903167</v>
      </c>
      <c r="P9" s="64">
        <v>3374875245.9290724</v>
      </c>
      <c r="Q9" s="95">
        <v>644340699.660812</v>
      </c>
      <c r="R9" s="66"/>
      <c r="S9" s="64">
        <v>13036784236.822384</v>
      </c>
      <c r="T9" s="64">
        <v>22308928963.26223</v>
      </c>
      <c r="U9" s="65">
        <v>5095554363.445391</v>
      </c>
    </row>
    <row r="10" spans="1:21" s="12" customFormat="1" ht="12.75">
      <c r="A10" s="1"/>
      <c r="B10" s="63">
        <f t="shared" si="0"/>
        <v>2008</v>
      </c>
      <c r="C10" s="64">
        <v>45474.828352033044</v>
      </c>
      <c r="D10" s="64">
        <v>1021.1167259566203</v>
      </c>
      <c r="E10" s="64">
        <v>89.51779121233406</v>
      </c>
      <c r="F10" s="64">
        <v>0</v>
      </c>
      <c r="G10" s="66"/>
      <c r="H10" s="64">
        <v>2761248567.2501493</v>
      </c>
      <c r="I10" s="64">
        <v>780564960.9334157</v>
      </c>
      <c r="J10" s="64">
        <v>15691742.143576225</v>
      </c>
      <c r="K10" s="64">
        <v>86601134.10383345</v>
      </c>
      <c r="L10" s="64">
        <v>46336587.82951369</v>
      </c>
      <c r="M10" s="64">
        <v>116833112.90495203</v>
      </c>
      <c r="N10" s="64">
        <v>0</v>
      </c>
      <c r="O10" s="64">
        <v>486625793.5440929</v>
      </c>
      <c r="P10" s="64">
        <v>2584212799.312306</v>
      </c>
      <c r="Q10" s="95">
        <v>692138151.8893813</v>
      </c>
      <c r="R10" s="66"/>
      <c r="S10" s="64">
        <v>15620997036.134483</v>
      </c>
      <c r="T10" s="64">
        <v>21769571451.3501</v>
      </c>
      <c r="U10" s="65">
        <v>9101656378.42504</v>
      </c>
    </row>
    <row r="11" spans="1:21" s="12" customFormat="1" ht="12.75">
      <c r="A11" s="1"/>
      <c r="B11" s="63">
        <f t="shared" si="0"/>
        <v>2009</v>
      </c>
      <c r="C11" s="64">
        <v>44648.26534678009</v>
      </c>
      <c r="D11" s="64">
        <v>731.3936547244027</v>
      </c>
      <c r="E11" s="64">
        <v>95.16935052786317</v>
      </c>
      <c r="F11" s="64">
        <v>0</v>
      </c>
      <c r="G11" s="66"/>
      <c r="H11" s="64">
        <v>1499954422.3874016</v>
      </c>
      <c r="I11" s="64">
        <v>883454018.3095238</v>
      </c>
      <c r="J11" s="64">
        <v>10684028.915673338</v>
      </c>
      <c r="K11" s="64">
        <v>54235668.740634516</v>
      </c>
      <c r="L11" s="64">
        <v>49291551.47560506</v>
      </c>
      <c r="M11" s="64">
        <v>147468922.67069885</v>
      </c>
      <c r="N11" s="64">
        <v>0</v>
      </c>
      <c r="O11" s="64">
        <v>465994425.72375166</v>
      </c>
      <c r="P11" s="64">
        <v>1489435212.8179438</v>
      </c>
      <c r="Q11" s="95">
        <v>632293056.0763701</v>
      </c>
      <c r="R11" s="66"/>
      <c r="S11" s="64">
        <v>17110432248.952631</v>
      </c>
      <c r="T11" s="64">
        <v>21368518231.32363</v>
      </c>
      <c r="U11" s="65">
        <v>12845605872.698536</v>
      </c>
    </row>
    <row r="12" spans="1:21" s="12" customFormat="1" ht="12.75">
      <c r="A12" s="1"/>
      <c r="B12" s="63">
        <f t="shared" si="0"/>
        <v>2010</v>
      </c>
      <c r="C12" s="64">
        <v>44005.329478706066</v>
      </c>
      <c r="D12" s="64">
        <v>541.0461906622297</v>
      </c>
      <c r="E12" s="64">
        <v>101.88967741148439</v>
      </c>
      <c r="F12" s="64">
        <v>0</v>
      </c>
      <c r="G12" s="66"/>
      <c r="H12" s="64">
        <v>686165177.8939649</v>
      </c>
      <c r="I12" s="64">
        <v>942202027.984469</v>
      </c>
      <c r="J12" s="64">
        <v>7490933.070623456</v>
      </c>
      <c r="K12" s="64">
        <v>33593571.99042075</v>
      </c>
      <c r="L12" s="64">
        <v>52809718.43593463</v>
      </c>
      <c r="M12" s="64">
        <v>158474922.83580005</v>
      </c>
      <c r="N12" s="64">
        <v>0</v>
      </c>
      <c r="O12" s="64">
        <v>359252812.16401476</v>
      </c>
      <c r="P12" s="64">
        <v>891902923.2290319</v>
      </c>
      <c r="Q12" s="95">
        <v>484095136.31662345</v>
      </c>
      <c r="R12" s="66"/>
      <c r="S12" s="64">
        <v>18002335172.181595</v>
      </c>
      <c r="T12" s="64">
        <v>21054724024.581684</v>
      </c>
      <c r="U12" s="65">
        <v>15132735852.4999</v>
      </c>
    </row>
    <row r="13" spans="1:21" s="12" customFormat="1" ht="12.75">
      <c r="A13" s="1"/>
      <c r="B13" s="63">
        <f t="shared" si="0"/>
        <v>2011</v>
      </c>
      <c r="C13" s="64">
        <v>43462.18555121375</v>
      </c>
      <c r="D13" s="64">
        <v>433.2011472427044</v>
      </c>
      <c r="E13" s="64">
        <v>109.94278024993791</v>
      </c>
      <c r="F13" s="64">
        <v>0</v>
      </c>
      <c r="G13" s="66"/>
      <c r="H13" s="64">
        <v>663405084.6021765</v>
      </c>
      <c r="I13" s="64">
        <v>993731281.4732339</v>
      </c>
      <c r="J13" s="64">
        <v>7477739.505107249</v>
      </c>
      <c r="K13" s="64">
        <v>32819240.641654197</v>
      </c>
      <c r="L13" s="64">
        <v>57032431.01370728</v>
      </c>
      <c r="M13" s="64">
        <v>157430206.94723943</v>
      </c>
      <c r="N13" s="64">
        <v>0</v>
      </c>
      <c r="O13" s="64">
        <v>277854234.58968014</v>
      </c>
      <c r="P13" s="64">
        <v>1030081002.1953697</v>
      </c>
      <c r="Q13" s="95">
        <v>372295745.77233243</v>
      </c>
      <c r="R13" s="66"/>
      <c r="S13" s="64">
        <v>19032416174.376842</v>
      </c>
      <c r="T13" s="64">
        <v>20789169162.466816</v>
      </c>
      <c r="U13" s="65">
        <v>16345183422.871153</v>
      </c>
    </row>
    <row r="14" spans="1:21" s="12" customFormat="1" ht="12.75">
      <c r="A14" s="1"/>
      <c r="B14" s="63">
        <f t="shared" si="0"/>
        <v>2012</v>
      </c>
      <c r="C14" s="64">
        <v>43015.29263040105</v>
      </c>
      <c r="D14" s="64">
        <v>291.85100520243475</v>
      </c>
      <c r="E14" s="64">
        <v>118.9335729868965</v>
      </c>
      <c r="F14" s="64">
        <v>36.10834262322027</v>
      </c>
      <c r="G14" s="66"/>
      <c r="H14" s="64">
        <v>656577707.2460263</v>
      </c>
      <c r="I14" s="64">
        <v>1050537652.0284325</v>
      </c>
      <c r="J14" s="64">
        <v>7538320.879135024</v>
      </c>
      <c r="K14" s="64">
        <v>32482953.42287432</v>
      </c>
      <c r="L14" s="64">
        <v>61768170.728218526</v>
      </c>
      <c r="M14" s="64">
        <v>110128609.66692182</v>
      </c>
      <c r="N14" s="64">
        <v>21279316.907416128</v>
      </c>
      <c r="O14" s="64">
        <v>304067682.8239072</v>
      </c>
      <c r="P14" s="64">
        <v>1095180032.2044024</v>
      </c>
      <c r="Q14" s="95">
        <v>378737955.46548945</v>
      </c>
      <c r="R14" s="66"/>
      <c r="S14" s="64">
        <v>20127596206.581337</v>
      </c>
      <c r="T14" s="64">
        <v>20566676219.9395</v>
      </c>
      <c r="U14" s="65">
        <v>17988067346.45753</v>
      </c>
    </row>
    <row r="15" spans="1:21" s="12" customFormat="1" ht="12.75">
      <c r="A15" s="1"/>
      <c r="B15" s="63">
        <f t="shared" si="0"/>
        <v>2013</v>
      </c>
      <c r="C15" s="64">
        <v>31065.186229181763</v>
      </c>
      <c r="D15" s="64">
        <v>135.1596564172015</v>
      </c>
      <c r="E15" s="64">
        <v>112.58766131505769</v>
      </c>
      <c r="F15" s="64">
        <v>11702.359083487301</v>
      </c>
      <c r="G15" s="66"/>
      <c r="H15" s="64">
        <v>461569828.3593288</v>
      </c>
      <c r="I15" s="64">
        <v>980943015.1121826</v>
      </c>
      <c r="J15" s="64">
        <v>6327855.664306215</v>
      </c>
      <c r="K15" s="64">
        <v>22884732.87404835</v>
      </c>
      <c r="L15" s="64">
        <v>58392509.48853875</v>
      </c>
      <c r="M15" s="64">
        <v>49869866.555147916</v>
      </c>
      <c r="N15" s="64">
        <v>6178682382.712885</v>
      </c>
      <c r="O15" s="64">
        <v>321496991.940144</v>
      </c>
      <c r="P15" s="64">
        <v>-5239047031.9737215</v>
      </c>
      <c r="Q15" s="95">
        <v>365402528.1503048</v>
      </c>
      <c r="R15" s="66"/>
      <c r="S15" s="64">
        <v>14888549174.607647</v>
      </c>
      <c r="T15" s="64">
        <v>14824534445.219152</v>
      </c>
      <c r="U15" s="65">
        <v>13726242602.672112</v>
      </c>
    </row>
    <row r="16" spans="1:21" s="12" customFormat="1" ht="12.75">
      <c r="A16" s="1"/>
      <c r="B16" s="63">
        <f t="shared" si="0"/>
        <v>2014</v>
      </c>
      <c r="C16" s="64">
        <v>14969.170590533957</v>
      </c>
      <c r="D16" s="64">
        <v>50.28652959326652</v>
      </c>
      <c r="E16" s="64">
        <v>62.062372290465746</v>
      </c>
      <c r="F16" s="64">
        <v>15983.66673676395</v>
      </c>
      <c r="G16" s="66"/>
      <c r="H16" s="64">
        <v>240078529.0624547</v>
      </c>
      <c r="I16" s="64">
        <v>551189464.170331</v>
      </c>
      <c r="J16" s="64">
        <v>3567233.9110961715</v>
      </c>
      <c r="K16" s="64">
        <v>11946323.677912198</v>
      </c>
      <c r="L16" s="64">
        <v>32030978.092650734</v>
      </c>
      <c r="M16" s="64">
        <v>14278710.340187434</v>
      </c>
      <c r="N16" s="64">
        <v>8367337482.060238</v>
      </c>
      <c r="O16" s="64">
        <v>235860684.1004597</v>
      </c>
      <c r="P16" s="64">
        <v>-7888724669.39189</v>
      </c>
      <c r="Q16" s="95">
        <v>250831934.5425954</v>
      </c>
      <c r="R16" s="66"/>
      <c r="S16" s="64">
        <v>6999824505.215749</v>
      </c>
      <c r="T16" s="64">
        <v>7161849007.6785555</v>
      </c>
      <c r="U16" s="65">
        <v>6557189478.192825</v>
      </c>
    </row>
    <row r="17" spans="1:21" s="12" customFormat="1" ht="12.75">
      <c r="A17" s="1"/>
      <c r="B17" s="63">
        <f t="shared" si="0"/>
        <v>2015</v>
      </c>
      <c r="C17" s="64">
        <v>4947.947330620907</v>
      </c>
      <c r="D17" s="64">
        <v>48.40522320812561</v>
      </c>
      <c r="E17" s="64">
        <v>20.76432557186971</v>
      </c>
      <c r="F17" s="64">
        <v>9952.053711133072</v>
      </c>
      <c r="G17" s="66"/>
      <c r="H17" s="64">
        <v>118234201.32623471</v>
      </c>
      <c r="I17" s="64">
        <v>204878092.6975554</v>
      </c>
      <c r="J17" s="64">
        <v>1553835.4451568436</v>
      </c>
      <c r="K17" s="64">
        <v>5909474.014976509</v>
      </c>
      <c r="L17" s="64">
        <v>11127678.940361623</v>
      </c>
      <c r="M17" s="64">
        <v>15259539.130884677</v>
      </c>
      <c r="N17" s="64">
        <v>5254109881.931977</v>
      </c>
      <c r="O17" s="64">
        <v>114554285.55124643</v>
      </c>
      <c r="P17" s="64">
        <v>-5084093113.548647</v>
      </c>
      <c r="Q17" s="95">
        <v>119244998.10908875</v>
      </c>
      <c r="R17" s="66"/>
      <c r="S17" s="64">
        <v>1915731391.6670897</v>
      </c>
      <c r="T17" s="64">
        <v>2350983075.8672147</v>
      </c>
      <c r="U17" s="65">
        <v>1630848735.4887733</v>
      </c>
    </row>
    <row r="18" spans="1:21" s="12" customFormat="1" ht="12.75">
      <c r="A18" s="1"/>
      <c r="B18" s="63">
        <f t="shared" si="0"/>
        <v>2016</v>
      </c>
      <c r="C18" s="64">
        <v>4764.273534002547</v>
      </c>
      <c r="D18" s="64">
        <v>44.40147878354559</v>
      </c>
      <c r="E18" s="64">
        <v>8.985522286219206</v>
      </c>
      <c r="F18" s="64">
        <v>130.28679554859735</v>
      </c>
      <c r="G18" s="66"/>
      <c r="H18" s="64">
        <v>105787198.97647622</v>
      </c>
      <c r="I18" s="64">
        <v>105115122.25218418</v>
      </c>
      <c r="J18" s="64">
        <v>1043009.4678858925</v>
      </c>
      <c r="K18" s="64">
        <v>5289359.948823812</v>
      </c>
      <c r="L18" s="64">
        <v>5248379.077276242</v>
      </c>
      <c r="M18" s="64">
        <v>15606154.549562026</v>
      </c>
      <c r="N18" s="64">
        <v>47773973.06611301</v>
      </c>
      <c r="O18" s="64">
        <v>37841353.57116768</v>
      </c>
      <c r="P18" s="64">
        <v>89129160.8073461</v>
      </c>
      <c r="Q18" s="95">
        <v>46812284.311653346</v>
      </c>
      <c r="R18" s="66"/>
      <c r="S18" s="64">
        <v>2004860552.4744358</v>
      </c>
      <c r="T18" s="64">
        <v>2280427396.157846</v>
      </c>
      <c r="U18" s="65">
        <v>1723452130.6243525</v>
      </c>
    </row>
    <row r="19" spans="1:21" s="12" customFormat="1" ht="12.75">
      <c r="A19" s="1"/>
      <c r="B19" s="63">
        <f t="shared" si="0"/>
        <v>2017</v>
      </c>
      <c r="C19" s="64">
        <v>4590.713973369603</v>
      </c>
      <c r="D19" s="64">
        <v>27.196749084148188</v>
      </c>
      <c r="E19" s="64">
        <v>9.701091459439539</v>
      </c>
      <c r="F19" s="64">
        <v>136.6617200893584</v>
      </c>
      <c r="G19" s="66"/>
      <c r="H19" s="64">
        <v>101610286.47843465</v>
      </c>
      <c r="I19" s="64">
        <v>110086797.27198644</v>
      </c>
      <c r="J19" s="64">
        <v>1022217.1104516566</v>
      </c>
      <c r="K19" s="64">
        <v>5080514.323921732</v>
      </c>
      <c r="L19" s="64">
        <v>5685393.22129915</v>
      </c>
      <c r="M19" s="64">
        <v>9427715.226298088</v>
      </c>
      <c r="N19" s="64">
        <v>61174890.146735735</v>
      </c>
      <c r="O19" s="64">
        <v>38805038.662057124</v>
      </c>
      <c r="P19" s="64">
        <v>83039270.82529163</v>
      </c>
      <c r="Q19" s="95">
        <v>46267082.896423146</v>
      </c>
      <c r="R19" s="66"/>
      <c r="S19" s="64">
        <v>2087899823.2997274</v>
      </c>
      <c r="T19" s="64">
        <v>2205722500.2315993</v>
      </c>
      <c r="U19" s="65">
        <v>1873529543.0355086</v>
      </c>
    </row>
    <row r="20" spans="1:21" s="12" customFormat="1" ht="12.75">
      <c r="A20" s="1"/>
      <c r="B20" s="63">
        <f t="shared" si="0"/>
        <v>2018</v>
      </c>
      <c r="C20" s="64">
        <v>2985.9087276693053</v>
      </c>
      <c r="D20" s="64">
        <v>16.109675323783755</v>
      </c>
      <c r="E20" s="64">
        <v>8.371131903916393</v>
      </c>
      <c r="F20" s="64">
        <v>1580.3244384725942</v>
      </c>
      <c r="G20" s="66"/>
      <c r="H20" s="64">
        <v>67549089.75094192</v>
      </c>
      <c r="I20" s="64">
        <v>95273954.33848807</v>
      </c>
      <c r="J20" s="64">
        <v>793842.2114269579</v>
      </c>
      <c r="K20" s="64">
        <v>3377454.4875470963</v>
      </c>
      <c r="L20" s="64">
        <v>4932980.218329063</v>
      </c>
      <c r="M20" s="64">
        <v>5495564.186462559</v>
      </c>
      <c r="N20" s="64">
        <v>859004531.2596122</v>
      </c>
      <c r="O20" s="64">
        <v>39705718.30531608</v>
      </c>
      <c r="P20" s="64">
        <v>-753846857.8198771</v>
      </c>
      <c r="Q20" s="95">
        <v>43065529.54592902</v>
      </c>
      <c r="R20" s="66"/>
      <c r="S20" s="64">
        <v>1334052965.4798498</v>
      </c>
      <c r="T20" s="64">
        <v>1411800461.6956742</v>
      </c>
      <c r="U20" s="65">
        <v>1200942915.7633622</v>
      </c>
    </row>
    <row r="21" spans="1:21" s="12" customFormat="1" ht="12.75">
      <c r="A21" s="1"/>
      <c r="B21" s="63">
        <f t="shared" si="0"/>
        <v>2019</v>
      </c>
      <c r="C21" s="64">
        <v>1821.8257552868004</v>
      </c>
      <c r="D21" s="64">
        <v>9.55743842819913</v>
      </c>
      <c r="E21" s="64">
        <v>4.570267752443583</v>
      </c>
      <c r="F21" s="64">
        <v>1149.9552662018618</v>
      </c>
      <c r="G21" s="66"/>
      <c r="H21" s="64">
        <v>40148894.35639291</v>
      </c>
      <c r="I21" s="64">
        <v>54543527.1190101</v>
      </c>
      <c r="J21" s="64">
        <v>482293.4992237255</v>
      </c>
      <c r="K21" s="64">
        <v>2007444.7178196455</v>
      </c>
      <c r="L21" s="64">
        <v>2660243.5938122137</v>
      </c>
      <c r="M21" s="64">
        <v>3506266.49886446</v>
      </c>
      <c r="N21" s="64">
        <v>604999076.4733933</v>
      </c>
      <c r="O21" s="64">
        <v>25754186.899011955</v>
      </c>
      <c r="P21" s="64">
        <v>-547015170.329272</v>
      </c>
      <c r="Q21" s="95">
        <v>28052267.02156194</v>
      </c>
      <c r="R21" s="66"/>
      <c r="S21" s="64">
        <v>787037795.1505784</v>
      </c>
      <c r="T21" s="64">
        <v>853833367.9378648</v>
      </c>
      <c r="U21" s="65">
        <v>701195025.1041391</v>
      </c>
    </row>
    <row r="22" spans="1:21" s="12" customFormat="1" ht="12.75">
      <c r="A22" s="1"/>
      <c r="B22" s="63">
        <f t="shared" si="0"/>
        <v>2020</v>
      </c>
      <c r="C22" s="64">
        <v>1004.1766280885636</v>
      </c>
      <c r="D22" s="64">
        <v>7.0727980655485725</v>
      </c>
      <c r="E22" s="64">
        <v>2.513476381430221</v>
      </c>
      <c r="F22" s="64">
        <v>808.0628527512586</v>
      </c>
      <c r="G22" s="66"/>
      <c r="H22" s="64">
        <v>23067450.13853123</v>
      </c>
      <c r="I22" s="64">
        <v>32689286.993406374</v>
      </c>
      <c r="J22" s="64">
        <v>285461.2313933835</v>
      </c>
      <c r="K22" s="64">
        <v>1153372.5069265615</v>
      </c>
      <c r="L22" s="64">
        <v>1530107.7865445858</v>
      </c>
      <c r="M22" s="64">
        <v>2996774.7228026562</v>
      </c>
      <c r="N22" s="64">
        <v>340352426.3293881</v>
      </c>
      <c r="O22" s="64">
        <v>15784356.15099156</v>
      </c>
      <c r="P22" s="64">
        <v>-308204908.21400386</v>
      </c>
      <c r="Q22" s="95">
        <v>17643502.768886138</v>
      </c>
      <c r="R22" s="66"/>
      <c r="S22" s="64">
        <v>478832886.93657464</v>
      </c>
      <c r="T22" s="64">
        <v>538504839.5235937</v>
      </c>
      <c r="U22" s="65">
        <v>413350759.7405997</v>
      </c>
    </row>
    <row r="23" spans="1:21" s="12" customFormat="1" ht="12.75">
      <c r="A23" s="1"/>
      <c r="B23" s="63">
        <f t="shared" si="0"/>
        <v>2021</v>
      </c>
      <c r="C23" s="64">
        <v>742.935917159135</v>
      </c>
      <c r="D23" s="64">
        <v>5.753731024526128</v>
      </c>
      <c r="E23" s="64">
        <v>1.9164909045267091</v>
      </c>
      <c r="F23" s="64">
        <v>253.57048900037495</v>
      </c>
      <c r="G23" s="66"/>
      <c r="H23" s="64">
        <v>16525141.96746317</v>
      </c>
      <c r="I23" s="64">
        <v>23418716.63534679</v>
      </c>
      <c r="J23" s="64">
        <v>192931.83654077313</v>
      </c>
      <c r="K23" s="64">
        <v>826257.0983731586</v>
      </c>
      <c r="L23" s="64">
        <v>1269398.1181241842</v>
      </c>
      <c r="M23" s="64">
        <v>2781304.3073836607</v>
      </c>
      <c r="N23" s="64">
        <v>96912530.7136279</v>
      </c>
      <c r="O23" s="64">
        <v>10135313.826923033</v>
      </c>
      <c r="P23" s="64">
        <v>-74092256.78074664</v>
      </c>
      <c r="Q23" s="95">
        <v>12053693.309506904</v>
      </c>
      <c r="R23" s="66"/>
      <c r="S23" s="64">
        <v>404740630.1558281</v>
      </c>
      <c r="T23" s="64">
        <v>445271877.26543593</v>
      </c>
      <c r="U23" s="65">
        <v>348074643.80615073</v>
      </c>
    </row>
    <row r="24" spans="1:21" s="12" customFormat="1" ht="12.75">
      <c r="A24" s="1"/>
      <c r="B24" s="63">
        <f t="shared" si="0"/>
        <v>2022</v>
      </c>
      <c r="C24" s="64">
        <v>592.1004637554719</v>
      </c>
      <c r="D24" s="64">
        <v>3.440509231129242</v>
      </c>
      <c r="E24" s="64">
        <v>2.0098152201113355</v>
      </c>
      <c r="F24" s="64">
        <v>145.38512895242232</v>
      </c>
      <c r="G24" s="66"/>
      <c r="H24" s="64">
        <v>13389934.200024445</v>
      </c>
      <c r="I24" s="64">
        <v>20420461.26396171</v>
      </c>
      <c r="J24" s="64">
        <v>152672.50572918006</v>
      </c>
      <c r="K24" s="64">
        <v>669496.7100012221</v>
      </c>
      <c r="L24" s="64">
        <v>1355628.7267017723</v>
      </c>
      <c r="M24" s="64">
        <v>1579961.0374980299</v>
      </c>
      <c r="N24" s="64">
        <v>57548155.158406645</v>
      </c>
      <c r="O24" s="64">
        <v>9083302.48709945</v>
      </c>
      <c r="P24" s="64">
        <v>-38162356.08691891</v>
      </c>
      <c r="Q24" s="95">
        <v>10666837.41256822</v>
      </c>
      <c r="R24" s="66"/>
      <c r="S24" s="64">
        <v>366578274.06890905</v>
      </c>
      <c r="T24" s="64">
        <v>389291840.5679406</v>
      </c>
      <c r="U24" s="65">
        <v>325242168.1338473</v>
      </c>
    </row>
    <row r="25" spans="1:21" s="12" customFormat="1" ht="12.75">
      <c r="A25" s="1"/>
      <c r="B25" s="63">
        <f t="shared" si="0"/>
        <v>2023</v>
      </c>
      <c r="C25" s="64">
        <v>370.40696197223207</v>
      </c>
      <c r="D25" s="64">
        <v>2.086058574058975</v>
      </c>
      <c r="E25" s="64">
        <v>1.762540807676092</v>
      </c>
      <c r="F25" s="64">
        <v>217.84490240150507</v>
      </c>
      <c r="G25" s="66"/>
      <c r="H25" s="64">
        <v>8698132.726492055</v>
      </c>
      <c r="I25" s="64">
        <v>16823562.98397387</v>
      </c>
      <c r="J25" s="64">
        <v>112761.0660527845</v>
      </c>
      <c r="K25" s="64">
        <v>434906.63632460264</v>
      </c>
      <c r="L25" s="64">
        <v>1216873.1579470874</v>
      </c>
      <c r="M25" s="64">
        <v>1016905.4056830971</v>
      </c>
      <c r="N25" s="64">
        <v>154144674.49238634</v>
      </c>
      <c r="O25" s="64">
        <v>8475902.544641688</v>
      </c>
      <c r="P25" s="64">
        <v>-140746144.07503384</v>
      </c>
      <c r="Q25" s="95">
        <v>9341719.027105946</v>
      </c>
      <c r="R25" s="66"/>
      <c r="S25" s="64">
        <v>225832129.9938753</v>
      </c>
      <c r="T25" s="64">
        <v>246389379.34837717</v>
      </c>
      <c r="U25" s="65">
        <v>199649155.00970712</v>
      </c>
    </row>
    <row r="26" spans="1:21" s="12" customFormat="1" ht="12.75">
      <c r="A26" s="1"/>
      <c r="B26" s="63">
        <f t="shared" si="0"/>
        <v>2024</v>
      </c>
      <c r="C26" s="64">
        <v>224.4928876542326</v>
      </c>
      <c r="D26" s="64">
        <v>1.6532419256702098</v>
      </c>
      <c r="E26" s="64">
        <v>0.9917225424441698</v>
      </c>
      <c r="F26" s="64">
        <v>143.2691098498851</v>
      </c>
      <c r="G26" s="66"/>
      <c r="H26" s="64">
        <v>5254201.727407906</v>
      </c>
      <c r="I26" s="64">
        <v>9436781.399217559</v>
      </c>
      <c r="J26" s="64">
        <v>67627.806150881</v>
      </c>
      <c r="K26" s="64">
        <v>262710.08637039526</v>
      </c>
      <c r="L26" s="64">
        <v>636196.108400843</v>
      </c>
      <c r="M26" s="64">
        <v>828896.2356795421</v>
      </c>
      <c r="N26" s="64">
        <v>91961019.05131987</v>
      </c>
      <c r="O26" s="64">
        <v>5167891.925395644</v>
      </c>
      <c r="P26" s="64">
        <v>-84923891.42290659</v>
      </c>
      <c r="Q26" s="95">
        <v>5858425.2616105145</v>
      </c>
      <c r="R26" s="66"/>
      <c r="S26" s="64">
        <v>140908238.57096866</v>
      </c>
      <c r="T26" s="64">
        <v>160888569.18739924</v>
      </c>
      <c r="U26" s="65">
        <v>122217027.28928111</v>
      </c>
    </row>
    <row r="27" spans="1:21" s="12" customFormat="1" ht="12.75">
      <c r="A27" s="1"/>
      <c r="B27" s="63">
        <f t="shared" si="0"/>
        <v>2025</v>
      </c>
      <c r="C27" s="64">
        <v>161.27141312710478</v>
      </c>
      <c r="D27" s="64">
        <v>1.6316427973028163</v>
      </c>
      <c r="E27" s="64">
        <v>0.625332316655944</v>
      </c>
      <c r="F27" s="64">
        <v>60.96449941316902</v>
      </c>
      <c r="G27" s="66"/>
      <c r="H27" s="64">
        <v>3639271.839473513</v>
      </c>
      <c r="I27" s="64">
        <v>6360822.290646835</v>
      </c>
      <c r="J27" s="64">
        <v>45158.078941424756</v>
      </c>
      <c r="K27" s="64">
        <v>181963.59197367562</v>
      </c>
      <c r="L27" s="64">
        <v>438568.0136509758</v>
      </c>
      <c r="M27" s="64">
        <v>878793.6668881675</v>
      </c>
      <c r="N27" s="64">
        <v>39498974.22547233</v>
      </c>
      <c r="O27" s="64">
        <v>3075810.922097475</v>
      </c>
      <c r="P27" s="64">
        <v>-34763959.65740528</v>
      </c>
      <c r="Q27" s="95">
        <v>3720596.210599054</v>
      </c>
      <c r="R27" s="66"/>
      <c r="S27" s="64">
        <v>106144278.91356334</v>
      </c>
      <c r="T27" s="64">
        <v>123294466.26990908</v>
      </c>
      <c r="U27" s="65">
        <v>89299933.02908233</v>
      </c>
    </row>
    <row r="28" spans="1:21" s="12" customFormat="1" ht="12.75">
      <c r="A28" s="1"/>
      <c r="B28" s="63">
        <f t="shared" si="0"/>
        <v>2026</v>
      </c>
      <c r="C28" s="64">
        <v>159.16083249692684</v>
      </c>
      <c r="D28" s="64">
        <v>1.5391943419135858</v>
      </c>
      <c r="E28" s="64">
        <v>0.5713862882643627</v>
      </c>
      <c r="F28" s="64">
        <v>0</v>
      </c>
      <c r="G28" s="66"/>
      <c r="H28" s="64">
        <v>3419627.8666898003</v>
      </c>
      <c r="I28" s="64">
        <v>5826608.419097423</v>
      </c>
      <c r="J28" s="64">
        <v>41204.094053184126</v>
      </c>
      <c r="K28" s="64">
        <v>170981.39333449007</v>
      </c>
      <c r="L28" s="64">
        <v>416174.9275856852</v>
      </c>
      <c r="M28" s="64">
        <v>907915.6133842908</v>
      </c>
      <c r="N28" s="64">
        <v>0</v>
      </c>
      <c r="O28" s="64">
        <v>2220253.501215928</v>
      </c>
      <c r="P28" s="64">
        <v>4810953.40567166</v>
      </c>
      <c r="Q28" s="95">
        <v>2899006.851757913</v>
      </c>
      <c r="R28" s="66"/>
      <c r="S28" s="64">
        <v>110955232.31923503</v>
      </c>
      <c r="T28" s="64">
        <v>121672568.34152599</v>
      </c>
      <c r="U28" s="65">
        <v>94432272.82901244</v>
      </c>
    </row>
    <row r="29" spans="1:21" s="12" customFormat="1" ht="12.75">
      <c r="A29" s="1"/>
      <c r="B29" s="63">
        <f t="shared" si="0"/>
        <v>2027</v>
      </c>
      <c r="C29" s="64">
        <v>157.5590433880941</v>
      </c>
      <c r="D29" s="64">
        <v>0.9817436870508947</v>
      </c>
      <c r="E29" s="64">
        <v>0.6200454217817807</v>
      </c>
      <c r="F29" s="64">
        <v>0</v>
      </c>
      <c r="G29" s="66"/>
      <c r="H29" s="64">
        <v>3384775.7086877977</v>
      </c>
      <c r="I29" s="64">
        <v>6098408.445295957</v>
      </c>
      <c r="J29" s="64">
        <v>41556.289001848374</v>
      </c>
      <c r="K29" s="64">
        <v>169238.78543438987</v>
      </c>
      <c r="L29" s="64">
        <v>452690.6206286647</v>
      </c>
      <c r="M29" s="64">
        <v>527914.1465359874</v>
      </c>
      <c r="N29" s="64">
        <v>0</v>
      </c>
      <c r="O29" s="64">
        <v>2286787.29557369</v>
      </c>
      <c r="P29" s="64">
        <v>5420725.831388113</v>
      </c>
      <c r="Q29" s="95">
        <v>2871058.480994751</v>
      </c>
      <c r="R29" s="66"/>
      <c r="S29" s="64">
        <v>116375958.15062311</v>
      </c>
      <c r="T29" s="64">
        <v>120497288.13292503</v>
      </c>
      <c r="U29" s="65">
        <v>103875284.20878315</v>
      </c>
    </row>
    <row r="30" spans="1:21" s="12" customFormat="1" ht="12.75">
      <c r="A30" s="1"/>
      <c r="B30" s="63">
        <f t="shared" si="0"/>
        <v>2028</v>
      </c>
      <c r="C30" s="64">
        <v>108.02457564610428</v>
      </c>
      <c r="D30" s="64">
        <v>0.7072695454664149</v>
      </c>
      <c r="E30" s="64">
        <v>0.5577782641296098</v>
      </c>
      <c r="F30" s="64">
        <v>48.26941993239385</v>
      </c>
      <c r="G30" s="66"/>
      <c r="H30" s="64">
        <v>2204751.8135165856</v>
      </c>
      <c r="I30" s="64">
        <v>5294365.134063355</v>
      </c>
      <c r="J30" s="64">
        <v>33708.49014895555</v>
      </c>
      <c r="K30" s="64">
        <v>110237.5906758293</v>
      </c>
      <c r="L30" s="64">
        <v>393481.9543053781</v>
      </c>
      <c r="M30" s="64">
        <v>387905.31201532355</v>
      </c>
      <c r="N30" s="64">
        <v>47075516.80994278</v>
      </c>
      <c r="O30" s="64">
        <v>2380674.144187448</v>
      </c>
      <c r="P30" s="64">
        <v>-43155541.05887845</v>
      </c>
      <c r="Q30" s="95">
        <v>2653807.84937012</v>
      </c>
      <c r="R30" s="66"/>
      <c r="S30" s="64">
        <v>73220417.09174468</v>
      </c>
      <c r="T30" s="64">
        <v>76778370.40265593</v>
      </c>
      <c r="U30" s="65">
        <v>64951171.43681952</v>
      </c>
    </row>
    <row r="31" spans="1:21" s="12" customFormat="1" ht="12.75">
      <c r="A31" s="1"/>
      <c r="B31" s="63">
        <f t="shared" si="0"/>
        <v>2029</v>
      </c>
      <c r="C31" s="64">
        <v>73.15532719983284</v>
      </c>
      <c r="D31" s="64">
        <v>0.5818570825223467</v>
      </c>
      <c r="E31" s="64">
        <v>0.32771881710610323</v>
      </c>
      <c r="F31" s="64">
        <v>33.95967254664297</v>
      </c>
      <c r="G31" s="66"/>
      <c r="H31" s="64">
        <v>1340255.3777114546</v>
      </c>
      <c r="I31" s="64">
        <v>3098732.12858316</v>
      </c>
      <c r="J31" s="64">
        <v>21245.414348059792</v>
      </c>
      <c r="K31" s="64">
        <v>67012.76888557275</v>
      </c>
      <c r="L31" s="64">
        <v>227488.75073517373</v>
      </c>
      <c r="M31" s="64">
        <v>338544.1306345144</v>
      </c>
      <c r="N31" s="64">
        <v>25762258.292444933</v>
      </c>
      <c r="O31" s="64">
        <v>1478063.805649932</v>
      </c>
      <c r="P31" s="64">
        <v>-23673731.005007617</v>
      </c>
      <c r="Q31" s="95">
        <v>1696169.1542539778</v>
      </c>
      <c r="R31" s="66"/>
      <c r="S31" s="64">
        <v>49546686.08673707</v>
      </c>
      <c r="T31" s="64">
        <v>52683439.40901862</v>
      </c>
      <c r="U31" s="65">
        <v>43127497.40260737</v>
      </c>
    </row>
    <row r="32" spans="1:21" s="12" customFormat="1" ht="12.75">
      <c r="A32" s="1"/>
      <c r="B32" s="63">
        <f t="shared" si="0"/>
        <v>2030</v>
      </c>
      <c r="C32" s="64">
        <v>56.713539696946604</v>
      </c>
      <c r="D32" s="64">
        <v>0.573990396114156</v>
      </c>
      <c r="E32" s="64">
        <v>0.2527690982910229</v>
      </c>
      <c r="F32" s="64">
        <v>15.615028008481062</v>
      </c>
      <c r="G32" s="66"/>
      <c r="H32" s="64">
        <v>967687.6320712884</v>
      </c>
      <c r="I32" s="64">
        <v>2420897.6087662308</v>
      </c>
      <c r="J32" s="64">
        <v>16089.146358058555</v>
      </c>
      <c r="K32" s="64">
        <v>48384.38160356442</v>
      </c>
      <c r="L32" s="64">
        <v>189022.52594372767</v>
      </c>
      <c r="M32" s="64">
        <v>355350.3347508471</v>
      </c>
      <c r="N32" s="64">
        <v>9323104.58512375</v>
      </c>
      <c r="O32" s="64">
        <v>967806.9755358946</v>
      </c>
      <c r="P32" s="64">
        <v>-7716336.287708308</v>
      </c>
      <c r="Q32" s="95">
        <v>1172970.5547658768</v>
      </c>
      <c r="R32" s="66"/>
      <c r="S32" s="64">
        <v>41830349.79902876</v>
      </c>
      <c r="T32" s="64">
        <v>43577745.96769148</v>
      </c>
      <c r="U32" s="65">
        <v>35929928.02004908</v>
      </c>
    </row>
    <row r="33" spans="1:21" s="12" customFormat="1" ht="12.75">
      <c r="A33" s="1"/>
      <c r="B33" s="63">
        <f t="shared" si="0"/>
        <v>2031</v>
      </c>
      <c r="C33" s="64">
        <v>55.95246748982284</v>
      </c>
      <c r="D33" s="64">
        <v>0.5297368282153342</v>
      </c>
      <c r="E33" s="64">
        <v>0.2313353789084212</v>
      </c>
      <c r="F33" s="64">
        <v>0</v>
      </c>
      <c r="G33" s="66"/>
      <c r="H33" s="64">
        <v>918386.0365907188</v>
      </c>
      <c r="I33" s="64">
        <v>2286142.1214988944</v>
      </c>
      <c r="J33" s="64">
        <v>14892.253224129216</v>
      </c>
      <c r="K33" s="64">
        <v>45919.30182953594</v>
      </c>
      <c r="L33" s="64">
        <v>182824.0515124269</v>
      </c>
      <c r="M33" s="64">
        <v>350963.7815530073</v>
      </c>
      <c r="N33" s="64">
        <v>0</v>
      </c>
      <c r="O33" s="64">
        <v>791431.2647254242</v>
      </c>
      <c r="P33" s="64">
        <v>1613339.0353188226</v>
      </c>
      <c r="Q33" s="95">
        <v>996589.7346516906</v>
      </c>
      <c r="R33" s="66"/>
      <c r="S33" s="64">
        <v>43443688.83434758</v>
      </c>
      <c r="T33" s="64">
        <v>42984578.061028354</v>
      </c>
      <c r="U33" s="65">
        <v>37710392.92248897</v>
      </c>
    </row>
    <row r="34" spans="1:21" s="12" customFormat="1" ht="12.75">
      <c r="A34" s="1"/>
      <c r="B34" s="63">
        <f t="shared" si="0"/>
        <v>2032</v>
      </c>
      <c r="C34" s="64">
        <v>55.50275320681652</v>
      </c>
      <c r="D34" s="64">
        <v>0.19844276602970035</v>
      </c>
      <c r="E34" s="64">
        <v>0.25127151697660943</v>
      </c>
      <c r="F34" s="64">
        <v>0</v>
      </c>
      <c r="G34" s="66"/>
      <c r="H34" s="64">
        <v>909543.4054177807</v>
      </c>
      <c r="I34" s="64">
        <v>2380732.7910811733</v>
      </c>
      <c r="J34" s="64">
        <v>15067.889801209794</v>
      </c>
      <c r="K34" s="64">
        <v>45477.17027088904</v>
      </c>
      <c r="L34" s="64">
        <v>198483.9215162108</v>
      </c>
      <c r="M34" s="64">
        <v>124017.77492962324</v>
      </c>
      <c r="N34" s="64">
        <v>0</v>
      </c>
      <c r="O34" s="64">
        <v>814987.2066198055</v>
      </c>
      <c r="P34" s="64">
        <v>1935913.8629303686</v>
      </c>
      <c r="Q34" s="95">
        <v>971315.5770506529</v>
      </c>
      <c r="R34" s="66"/>
      <c r="S34" s="64">
        <v>45379602.697277956</v>
      </c>
      <c r="T34" s="64">
        <v>42643208.025382176</v>
      </c>
      <c r="U34" s="65">
        <v>42117051.12314593</v>
      </c>
    </row>
    <row r="35" spans="1:21" s="12" customFormat="1" ht="12.75">
      <c r="A35" s="1"/>
      <c r="B35" s="63">
        <f t="shared" si="0"/>
        <v>2033</v>
      </c>
      <c r="C35" s="64">
        <v>24.781733293542363</v>
      </c>
      <c r="D35" s="64">
        <v>0.03964658680259337</v>
      </c>
      <c r="E35" s="64">
        <v>0.1980387538658614</v>
      </c>
      <c r="F35" s="64">
        <v>30.483334572605727</v>
      </c>
      <c r="G35" s="66"/>
      <c r="H35" s="64">
        <v>431788.1482857829</v>
      </c>
      <c r="I35" s="64">
        <v>1703078.7833837129</v>
      </c>
      <c r="J35" s="64">
        <v>10290.000192032041</v>
      </c>
      <c r="K35" s="64">
        <v>21589.40741428915</v>
      </c>
      <c r="L35" s="64">
        <v>152986.42153346646</v>
      </c>
      <c r="M35" s="64">
        <v>22696.626506684966</v>
      </c>
      <c r="N35" s="64">
        <v>28483643.867678523</v>
      </c>
      <c r="O35" s="64">
        <v>844480.1810037371</v>
      </c>
      <c r="P35" s="64">
        <v>-27396915.58230971</v>
      </c>
      <c r="Q35" s="95">
        <v>840576.1906542039</v>
      </c>
      <c r="R35" s="66"/>
      <c r="S35" s="64">
        <v>17982687.114968244</v>
      </c>
      <c r="T35" s="64">
        <v>16569943.1303392</v>
      </c>
      <c r="U35" s="65">
        <v>17088361.12664365</v>
      </c>
    </row>
    <row r="36" spans="1:21" s="12" customFormat="1" ht="12.75">
      <c r="A36" s="1"/>
      <c r="B36" s="63">
        <f t="shared" si="0"/>
        <v>2034</v>
      </c>
      <c r="C36" s="64">
        <v>5.037761963706346</v>
      </c>
      <c r="D36" s="64">
        <v>0</v>
      </c>
      <c r="E36" s="64">
        <v>0.08467807427040037</v>
      </c>
      <c r="F36" s="64">
        <v>19.659293255565608</v>
      </c>
      <c r="G36" s="66"/>
      <c r="H36" s="64">
        <v>124313.68914251076</v>
      </c>
      <c r="I36" s="64">
        <v>453725.201326447</v>
      </c>
      <c r="J36" s="64">
        <v>3311.2884338134977</v>
      </c>
      <c r="K36" s="64">
        <v>6215.684457125537</v>
      </c>
      <c r="L36" s="64">
        <v>72734.23827217567</v>
      </c>
      <c r="M36" s="64">
        <v>0</v>
      </c>
      <c r="N36" s="64">
        <v>14975669.58301793</v>
      </c>
      <c r="O36" s="64">
        <v>334753.60184803704</v>
      </c>
      <c r="P36" s="64">
        <v>-14795874.515108516</v>
      </c>
      <c r="Q36" s="95">
        <v>315982.6113964332</v>
      </c>
      <c r="R36" s="66"/>
      <c r="S36" s="64">
        <v>3186812.5998597285</v>
      </c>
      <c r="T36" s="64">
        <v>2882963.8165961807</v>
      </c>
      <c r="U36" s="65">
        <v>3091514.8662595884</v>
      </c>
    </row>
    <row r="37" spans="1:21" s="12" customFormat="1" ht="12.75">
      <c r="A37" s="1"/>
      <c r="B37" s="63">
        <f t="shared" si="0"/>
        <v>2035</v>
      </c>
      <c r="C37" s="64">
        <v>0</v>
      </c>
      <c r="D37" s="64">
        <v>0</v>
      </c>
      <c r="E37" s="64">
        <v>0.009280160559787979</v>
      </c>
      <c r="F37" s="64">
        <v>5.028481803146558</v>
      </c>
      <c r="G37" s="66"/>
      <c r="H37" s="64">
        <v>1853.4179938133948</v>
      </c>
      <c r="I37" s="64">
        <v>40807.02200207309</v>
      </c>
      <c r="J37" s="64">
        <v>224.20489025137059</v>
      </c>
      <c r="K37" s="64">
        <v>92.67089969066974</v>
      </c>
      <c r="L37" s="64">
        <v>10465.29725295412</v>
      </c>
      <c r="M37" s="64">
        <v>0</v>
      </c>
      <c r="N37" s="64">
        <v>3159748.3712775493</v>
      </c>
      <c r="O37" s="64">
        <v>63956.83902802736</v>
      </c>
      <c r="P37" s="64">
        <v>-3186812.599859729</v>
      </c>
      <c r="Q37" s="95">
        <v>58942.49553516961</v>
      </c>
      <c r="R37" s="66"/>
      <c r="S37" s="64">
        <v>0</v>
      </c>
      <c r="T37" s="64">
        <v>0</v>
      </c>
      <c r="U37" s="65">
        <v>0</v>
      </c>
    </row>
    <row r="38" spans="1:21" s="12" customFormat="1" ht="12.75">
      <c r="A38" s="1"/>
      <c r="B38" s="63">
        <f t="shared" si="0"/>
        <v>2036</v>
      </c>
      <c r="C38" s="64">
        <v>0</v>
      </c>
      <c r="D38" s="64">
        <v>0</v>
      </c>
      <c r="E38" s="64">
        <v>0</v>
      </c>
      <c r="F38" s="64">
        <v>0</v>
      </c>
      <c r="G38" s="66"/>
      <c r="H38" s="64">
        <v>0</v>
      </c>
      <c r="I38" s="64">
        <v>0</v>
      </c>
      <c r="J38" s="64">
        <v>0</v>
      </c>
      <c r="K38" s="64">
        <v>0</v>
      </c>
      <c r="L38" s="64">
        <v>0</v>
      </c>
      <c r="M38" s="64">
        <v>0</v>
      </c>
      <c r="N38" s="64">
        <v>0</v>
      </c>
      <c r="O38" s="64">
        <v>0</v>
      </c>
      <c r="P38" s="64">
        <v>0</v>
      </c>
      <c r="Q38" s="95">
        <v>0</v>
      </c>
      <c r="R38" s="66"/>
      <c r="S38" s="64">
        <v>0</v>
      </c>
      <c r="T38" s="64">
        <v>0</v>
      </c>
      <c r="U38" s="65">
        <v>0</v>
      </c>
    </row>
    <row r="39" spans="5:18" ht="12.75">
      <c r="E39" s="7"/>
      <c r="F39" s="7"/>
      <c r="G39" s="7"/>
      <c r="R39" s="7"/>
    </row>
    <row r="40" spans="3:6" ht="11.25">
      <c r="C40" s="21"/>
      <c r="D40" s="21"/>
      <c r="E40" s="21"/>
      <c r="F40" s="21"/>
    </row>
    <row r="246" spans="8:13" ht="12.75">
      <c r="H246" s="97"/>
      <c r="I246" s="97"/>
      <c r="J246" s="97"/>
      <c r="K246" s="97"/>
      <c r="L246" s="97"/>
      <c r="M246" s="97"/>
    </row>
    <row r="262" ht="68.25" customHeight="1"/>
  </sheetData>
  <mergeCells count="1">
    <mergeCell ref="H246:M246"/>
  </mergeCells>
  <printOptions/>
  <pageMargins left="0.75" right="0.75" top="1" bottom="1" header="0.5" footer="0.5"/>
  <pageSetup fitToHeight="1" fitToWidth="1" horizontalDpi="1200" verticalDpi="1200" orientation="landscape" paperSize="9" scale="30" r:id="rId2"/>
  <headerFooter alignWithMargins="0">
    <oddHeader>&amp;L&amp;8Actuarial Services&amp;R&amp;B&amp;8Strictly Confidential</oddHeader>
    <oddFooter xml:space="preserve">&amp;C&amp;8Page &amp;P of &amp;N
 [ &amp;A ]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R244"/>
  <sheetViews>
    <sheetView showGridLines="0" zoomScale="85" zoomScaleNormal="85" workbookViewId="0" topLeftCell="A1">
      <pane xSplit="2" ySplit="4" topLeftCell="C5" activePane="bottomRight" state="frozen"/>
      <selection pane="topRight" activeCell="C1" sqref="C1"/>
      <selection pane="bottomLeft" activeCell="A5" sqref="A5"/>
      <selection pane="bottomRight" activeCell="B2" sqref="B2"/>
    </sheetView>
  </sheetViews>
  <sheetFormatPr defaultColWidth="8.7109375" defaultRowHeight="12.75"/>
  <cols>
    <col min="1" max="1" width="3.57421875" style="1" customWidth="1"/>
    <col min="2" max="2" width="7.421875" style="1" customWidth="1"/>
    <col min="3" max="5" width="10.8515625" style="1" customWidth="1"/>
    <col min="6" max="6" width="3.57421875" style="1" customWidth="1"/>
    <col min="7" max="7" width="10.7109375" style="1" customWidth="1"/>
    <col min="8" max="8" width="11.8515625" style="1" customWidth="1"/>
    <col min="9" max="12" width="10.7109375" style="1" customWidth="1"/>
    <col min="13" max="13" width="3.57421875" style="1" customWidth="1"/>
    <col min="14" max="20" width="10.7109375" style="1" customWidth="1"/>
    <col min="21" max="21" width="3.57421875" style="1" customWidth="1"/>
    <col min="22" max="23" width="10.7109375" style="1" customWidth="1"/>
    <col min="24" max="16384" width="8.7109375" style="1" customWidth="1"/>
  </cols>
  <sheetData>
    <row r="1" spans="2:21" ht="15.75">
      <c r="B1" s="2"/>
      <c r="C1" s="2"/>
      <c r="D1" s="2"/>
      <c r="E1" s="2"/>
      <c r="F1" s="2"/>
      <c r="M1" s="2"/>
      <c r="U1" s="2"/>
    </row>
    <row r="2" ht="12.75">
      <c r="C2" s="3" t="s">
        <v>72</v>
      </c>
    </row>
    <row r="4" spans="2:23" s="4" customFormat="1" ht="45">
      <c r="B4" s="30" t="s">
        <v>0</v>
      </c>
      <c r="C4" s="30" t="s">
        <v>73</v>
      </c>
      <c r="D4" s="30" t="s">
        <v>74</v>
      </c>
      <c r="E4" s="30" t="s">
        <v>75</v>
      </c>
      <c r="F4" s="77"/>
      <c r="G4" s="30" t="s">
        <v>45</v>
      </c>
      <c r="H4" s="30" t="s">
        <v>78</v>
      </c>
      <c r="I4" s="30" t="s">
        <v>77</v>
      </c>
      <c r="J4" s="30" t="s">
        <v>76</v>
      </c>
      <c r="K4" s="30" t="s">
        <v>44</v>
      </c>
      <c r="L4" s="30" t="s">
        <v>46</v>
      </c>
      <c r="M4" s="77"/>
      <c r="N4" s="30" t="s">
        <v>47</v>
      </c>
      <c r="O4" s="30" t="s">
        <v>9</v>
      </c>
      <c r="P4" s="30" t="s">
        <v>10</v>
      </c>
      <c r="Q4" s="30" t="s">
        <v>12</v>
      </c>
      <c r="R4" s="30" t="s">
        <v>14</v>
      </c>
      <c r="S4" s="30" t="s">
        <v>13</v>
      </c>
      <c r="T4" s="30" t="s">
        <v>15</v>
      </c>
      <c r="U4" s="77"/>
      <c r="V4" s="30" t="s">
        <v>79</v>
      </c>
      <c r="W4" s="30" t="s">
        <v>80</v>
      </c>
    </row>
    <row r="5" spans="2:23" ht="12.75">
      <c r="B5" s="63"/>
      <c r="C5" s="5"/>
      <c r="D5" s="5"/>
      <c r="E5" s="74"/>
      <c r="F5" s="5"/>
      <c r="G5" s="78"/>
      <c r="H5" s="25"/>
      <c r="I5" s="25"/>
      <c r="J5" s="25"/>
      <c r="K5" s="25"/>
      <c r="L5" s="75"/>
      <c r="M5" s="5"/>
      <c r="N5" s="78"/>
      <c r="O5" s="25"/>
      <c r="P5" s="25"/>
      <c r="Q5" s="25"/>
      <c r="R5" s="25"/>
      <c r="S5" s="25"/>
      <c r="T5" s="75"/>
      <c r="U5" s="5"/>
      <c r="V5" s="78"/>
      <c r="W5" s="75"/>
    </row>
    <row r="6" spans="1:23" s="12" customFormat="1" ht="12.75">
      <c r="A6" s="1"/>
      <c r="B6" s="63">
        <v>2005</v>
      </c>
      <c r="C6" s="5"/>
      <c r="D6" s="5"/>
      <c r="E6" s="74"/>
      <c r="F6" s="5"/>
      <c r="G6" s="79"/>
      <c r="H6" s="28"/>
      <c r="I6" s="28"/>
      <c r="J6" s="28"/>
      <c r="K6" s="28"/>
      <c r="L6" s="76"/>
      <c r="M6" s="5"/>
      <c r="N6" s="81"/>
      <c r="O6" s="29"/>
      <c r="P6" s="27"/>
      <c r="Q6" s="26"/>
      <c r="R6" s="26"/>
      <c r="S6" s="26"/>
      <c r="T6" s="82"/>
      <c r="U6" s="5"/>
      <c r="V6" s="81"/>
      <c r="W6" s="84"/>
    </row>
    <row r="7" spans="1:23" s="12" customFormat="1" ht="12.75">
      <c r="A7" s="1"/>
      <c r="B7" s="63">
        <f aca="true" t="shared" si="0" ref="B7:B36">B6+1</f>
        <v>2006</v>
      </c>
      <c r="C7" s="72">
        <f>'Results from Models'!D8/AVERAGE('Results from Models'!C7:C8)</f>
        <v>0.03891542688066461</v>
      </c>
      <c r="D7" s="5">
        <f>'Results from Models'!E8/AVERAGE('Results from Models'!C7:C8)</f>
        <v>0.0013574740949262357</v>
      </c>
      <c r="E7" s="74">
        <v>0.0013574740949262357</v>
      </c>
      <c r="F7" s="5"/>
      <c r="G7" s="80">
        <f>'Results from Models'!J8</f>
        <v>19794015.169414945</v>
      </c>
      <c r="H7" s="73"/>
      <c r="I7" s="73"/>
      <c r="J7" s="73"/>
      <c r="K7" s="6">
        <f>I7+J7</f>
        <v>0</v>
      </c>
      <c r="L7" s="76" t="e">
        <f>G7/K7</f>
        <v>#DIV/0!</v>
      </c>
      <c r="M7" s="5"/>
      <c r="N7" s="11">
        <f>'Results from Models'!H8/'Results from Models'!C7</f>
        <v>75650.45663107514</v>
      </c>
      <c r="O7" s="29">
        <f>IF('Results from Models'!H8=0,"-",'Results from Models'!J8/'Results from Models'!$H8)</f>
        <v>0.005233019350020448</v>
      </c>
      <c r="P7" s="27">
        <f>IF('Results from Models'!H8=0,"-",'Results from Models'!K8/'Results from Models'!$H8)</f>
        <v>0.04907968930390802</v>
      </c>
      <c r="Q7" s="26">
        <f>'Results from Models'!H8/AVERAGE('Results from Models'!C7:C8)</f>
        <v>77173.78830540675</v>
      </c>
      <c r="R7" s="6">
        <f>'Results from Models'!L8/'Results from Models'!E8</f>
        <v>518639.79406327015</v>
      </c>
      <c r="S7" s="6">
        <f>'Results from Models'!M8/'Results from Models'!D8</f>
        <v>15903.284356489976</v>
      </c>
      <c r="T7" s="58">
        <f>IF('Results from Models'!F8=0,0,'Results from Models'!N8/'Results from Models'!F8)</f>
        <v>0</v>
      </c>
      <c r="U7" s="5"/>
      <c r="V7" s="83">
        <f>'Results from Models'!Q8/'Results from Models'!H8</f>
        <v>0.16530439843553166</v>
      </c>
      <c r="W7" s="84">
        <f>'Results from Models'!Q8/AVERAGE('Results from Models'!S7:S8)</f>
        <v>0.07814477772608075</v>
      </c>
    </row>
    <row r="8" spans="1:23" s="12" customFormat="1" ht="12.75">
      <c r="A8" s="1"/>
      <c r="B8" s="63">
        <f t="shared" si="0"/>
        <v>2007</v>
      </c>
      <c r="C8" s="72">
        <f>'Results from Models'!D9/AVERAGE('Results from Models'!C8:C9)</f>
        <v>0.028731794332941214</v>
      </c>
      <c r="D8" s="5">
        <f>'Results from Models'!E9/AVERAGE('Results from Models'!C8:C9)</f>
        <v>0.0017219747103945095</v>
      </c>
      <c r="E8" s="74">
        <v>0.001483240077250284</v>
      </c>
      <c r="F8" s="5"/>
      <c r="G8" s="80">
        <f>'Results from Models'!J9</f>
        <v>19275069.161146026</v>
      </c>
      <c r="H8" s="73"/>
      <c r="I8" s="73"/>
      <c r="J8" s="73"/>
      <c r="K8" s="6">
        <f aca="true" t="shared" si="1" ref="K8:K36">I8+J8</f>
        <v>0</v>
      </c>
      <c r="L8" s="76" t="e">
        <f aca="true" t="shared" si="2" ref="L8:L36">G8/K8</f>
        <v>#DIV/0!</v>
      </c>
      <c r="M8" s="5"/>
      <c r="N8" s="11">
        <f>'Results from Models'!H9/'Results from Models'!C8</f>
        <v>76206.0869115826</v>
      </c>
      <c r="O8" s="29">
        <f>IF('Results from Models'!H9=0,"-",'Results from Models'!J9/'Results from Models'!$H9)</f>
        <v>0.005266583112019503</v>
      </c>
      <c r="P8" s="27">
        <f>IF('Results from Models'!H9=0,"-",'Results from Models'!K9/'Results from Models'!$H9)</f>
        <v>0.03591968207215402</v>
      </c>
      <c r="Q8" s="26">
        <f>'Results from Models'!H9/AVERAGE('Results from Models'!C8:C9)</f>
        <v>77366.4681968331</v>
      </c>
      <c r="R8" s="6">
        <f>'Results from Models'!L9/'Results from Models'!E9</f>
        <v>517313.42176029045</v>
      </c>
      <c r="S8" s="6">
        <f>'Results from Models'!M9/'Results from Models'!D9</f>
        <v>45489.815953327736</v>
      </c>
      <c r="T8" s="58">
        <f>IF('Results from Models'!F9=0,0,'Results from Models'!N9/'Results from Models'!F9)</f>
        <v>0</v>
      </c>
      <c r="U8" s="5"/>
      <c r="V8" s="83">
        <f>'Results from Models'!Q9/'Results from Models'!H9</f>
        <v>0.17605508021008312</v>
      </c>
      <c r="W8" s="84">
        <f>'Results from Models'!Q9/AVERAGE('Results from Models'!S8:S9)</f>
        <v>0.05677337397326972</v>
      </c>
    </row>
    <row r="9" spans="1:23" s="12" customFormat="1" ht="12.75">
      <c r="A9" s="1"/>
      <c r="B9" s="63">
        <f t="shared" si="0"/>
        <v>2008</v>
      </c>
      <c r="C9" s="72">
        <f>'Results from Models'!D10/AVERAGE('Results from Models'!C9:C10)</f>
        <v>0.022183651874459708</v>
      </c>
      <c r="D9" s="5">
        <f>'Results from Models'!E10/AVERAGE('Results from Models'!C9:C10)</f>
        <v>0.0019447644587004354</v>
      </c>
      <c r="E9" s="74">
        <v>0.0016149949158754775</v>
      </c>
      <c r="F9" s="5"/>
      <c r="G9" s="80">
        <f>'Results from Models'!J10</f>
        <v>15691742.143576225</v>
      </c>
      <c r="H9" s="73"/>
      <c r="I9" s="73"/>
      <c r="J9" s="73"/>
      <c r="K9" s="6">
        <f t="shared" si="1"/>
        <v>0</v>
      </c>
      <c r="L9" s="76" t="e">
        <f t="shared" si="2"/>
        <v>#DIV/0!</v>
      </c>
      <c r="M9" s="5"/>
      <c r="N9" s="11">
        <f>'Results from Models'!H10/'Results from Models'!C9</f>
        <v>59272.75156636206</v>
      </c>
      <c r="O9" s="29">
        <f>IF('Results from Models'!H10=0,"-",'Results from Models'!J10/'Results from Models'!$H10)</f>
        <v>0.005682843018802612</v>
      </c>
      <c r="P9" s="29">
        <f>IF('Results from Models'!H10=0,"-",'Results from Models'!K10/'Results from Models'!$H10)</f>
        <v>0.03136303450944915</v>
      </c>
      <c r="Q9" s="26">
        <f>'Results from Models'!H10/AVERAGE('Results from Models'!C9:C10)</f>
        <v>59987.83037986415</v>
      </c>
      <c r="R9" s="6">
        <f>'Results from Models'!L10/'Results from Models'!E10</f>
        <v>517624.3426248578</v>
      </c>
      <c r="S9" s="6">
        <f>'Results from Models'!M10/'Results from Models'!D10</f>
        <v>114417.00046142953</v>
      </c>
      <c r="T9" s="58">
        <f>IF('Results from Models'!F10=0,0,'Results from Models'!N10/'Results from Models'!F10)</f>
        <v>0</v>
      </c>
      <c r="U9" s="5"/>
      <c r="V9" s="83">
        <f>'Results from Models'!Q10/'Results from Models'!H10</f>
        <v>0.25066129869599624</v>
      </c>
      <c r="W9" s="84">
        <f>'Results from Models'!Q10/AVERAGE('Results from Models'!S9:S10)</f>
        <v>0.04830368026728731</v>
      </c>
    </row>
    <row r="10" spans="1:23" s="12" customFormat="1" ht="12.75">
      <c r="A10" s="1"/>
      <c r="B10" s="63">
        <f t="shared" si="0"/>
        <v>2009</v>
      </c>
      <c r="C10" s="72">
        <f>'Results from Models'!D11/AVERAGE('Results from Models'!C10:C11)</f>
        <v>0.01623099307195742</v>
      </c>
      <c r="D10" s="5">
        <f>'Results from Models'!E11/AVERAGE('Results from Models'!C10:C11)</f>
        <v>0.0021119858766924793</v>
      </c>
      <c r="E10" s="74">
        <v>0.001758727467102961</v>
      </c>
      <c r="F10" s="5"/>
      <c r="G10" s="80">
        <f>'Results from Models'!J11</f>
        <v>10684028.915673338</v>
      </c>
      <c r="H10" s="73"/>
      <c r="I10" s="73"/>
      <c r="J10" s="73"/>
      <c r="K10" s="6">
        <f t="shared" si="1"/>
        <v>0</v>
      </c>
      <c r="L10" s="76" t="e">
        <f t="shared" si="2"/>
        <v>#DIV/0!</v>
      </c>
      <c r="M10" s="5"/>
      <c r="N10" s="11">
        <f>'Results from Models'!H11/'Results from Models'!C10</f>
        <v>32984.27892406422</v>
      </c>
      <c r="O10" s="29">
        <f>IF('Results from Models'!H11=0,"-",'Results from Models'!J11/'Results from Models'!$H11)</f>
        <v>0.007122902373705536</v>
      </c>
      <c r="P10" s="29">
        <f>IF('Results from Models'!H11=0,"-",'Results from Models'!K11/'Results from Models'!$H11)</f>
        <v>0.03615821116371679</v>
      </c>
      <c r="Q10" s="26">
        <f>'Results from Models'!H11/AVERAGE('Results from Models'!C10:C11)</f>
        <v>33286.79389103472</v>
      </c>
      <c r="R10" s="6">
        <f>'Results from Models'!L11/'Results from Models'!E11</f>
        <v>517935.1461600418</v>
      </c>
      <c r="S10" s="6">
        <f>'Results from Models'!M11/'Results from Models'!D11</f>
        <v>201627.29293333396</v>
      </c>
      <c r="T10" s="58">
        <f>IF('Results from Models'!F11=0,0,'Results from Models'!N11/'Results from Models'!F11)</f>
        <v>0</v>
      </c>
      <c r="U10" s="5"/>
      <c r="V10" s="83">
        <f>'Results from Models'!Q11/'Results from Models'!H11</f>
        <v>0.4215415126214177</v>
      </c>
      <c r="W10" s="84">
        <f>'Results from Models'!Q11/AVERAGE('Results from Models'!S10:S11)</f>
        <v>0.03863522430194953</v>
      </c>
    </row>
    <row r="11" spans="1:23" s="12" customFormat="1" ht="12.75">
      <c r="A11" s="1"/>
      <c r="B11" s="63">
        <f t="shared" si="0"/>
        <v>2010</v>
      </c>
      <c r="C11" s="72">
        <f>'Results from Models'!D12/AVERAGE('Results from Models'!C11:C12)</f>
        <v>0.01220584888243448</v>
      </c>
      <c r="D11" s="5">
        <f>'Results from Models'!E12/AVERAGE('Results from Models'!C11:C12)</f>
        <v>0.0022986022757915986</v>
      </c>
      <c r="E11" s="74">
        <v>0.0019224228726675955</v>
      </c>
      <c r="F11" s="5"/>
      <c r="G11" s="80">
        <f>'Results from Models'!J12</f>
        <v>7490933.070623456</v>
      </c>
      <c r="H11" s="73"/>
      <c r="I11" s="73"/>
      <c r="J11" s="73"/>
      <c r="K11" s="6">
        <f t="shared" si="1"/>
        <v>0</v>
      </c>
      <c r="L11" s="76" t="e">
        <f t="shared" si="2"/>
        <v>#DIV/0!</v>
      </c>
      <c r="M11" s="5"/>
      <c r="N11" s="11">
        <f>'Results from Models'!H12/'Results from Models'!C11</f>
        <v>15368.238218541434</v>
      </c>
      <c r="O11" s="29">
        <f>IF('Results from Models'!H12=0,"-",'Results from Models'!J12/'Results from Models'!$H12)</f>
        <v>0.010917098844355887</v>
      </c>
      <c r="P11" s="29">
        <f>IF('Results from Models'!H12=0,"-",'Results from Models'!K12/'Results from Models'!$H12)</f>
        <v>0.04895843314801974</v>
      </c>
      <c r="Q11" s="26">
        <f>'Results from Models'!H12/AVERAGE('Results from Models'!C11:C12)</f>
        <v>15479.692148855896</v>
      </c>
      <c r="R11" s="6">
        <f>'Results from Models'!L12/'Results from Models'!E12</f>
        <v>518302.9309501204</v>
      </c>
      <c r="S11" s="6">
        <f>'Results from Models'!M12/'Results from Models'!D12</f>
        <v>292904.6088316968</v>
      </c>
      <c r="T11" s="58">
        <f>IF('Results from Models'!F12=0,0,'Results from Models'!N12/'Results from Models'!F12)</f>
        <v>0</v>
      </c>
      <c r="U11" s="5"/>
      <c r="V11" s="83">
        <f>'Results from Models'!Q12/'Results from Models'!H12</f>
        <v>0.7055081661276493</v>
      </c>
      <c r="W11" s="84">
        <f>'Results from Models'!Q12/AVERAGE('Results from Models'!S11:S12)</f>
        <v>0.02757373866380288</v>
      </c>
    </row>
    <row r="12" spans="1:23" s="12" customFormat="1" ht="12.75">
      <c r="A12" s="1"/>
      <c r="B12" s="63">
        <f t="shared" si="0"/>
        <v>2011</v>
      </c>
      <c r="C12" s="72">
        <f>'Results from Models'!D13/AVERAGE('Results from Models'!C12:C13)</f>
        <v>0.009905417962189054</v>
      </c>
      <c r="D12" s="5">
        <f>'Results from Models'!E13/AVERAGE('Results from Models'!C12:C13)</f>
        <v>0.0025139111408922507</v>
      </c>
      <c r="E12" s="74">
        <v>0.0021120699888705252</v>
      </c>
      <c r="F12" s="5"/>
      <c r="G12" s="80">
        <f>'Results from Models'!J13</f>
        <v>7477739.505107249</v>
      </c>
      <c r="H12" s="73"/>
      <c r="I12" s="73"/>
      <c r="J12" s="73"/>
      <c r="K12" s="6">
        <f t="shared" si="1"/>
        <v>0</v>
      </c>
      <c r="L12" s="76" t="e">
        <f t="shared" si="2"/>
        <v>#DIV/0!</v>
      </c>
      <c r="M12" s="5"/>
      <c r="N12" s="11">
        <f>'Results from Models'!H13/'Results from Models'!C12</f>
        <v>15075.56226622947</v>
      </c>
      <c r="O12" s="29">
        <f>IF('Results from Models'!H13=0,"-",'Results from Models'!J13/'Results from Models'!$H13)</f>
        <v>0.011271754888028056</v>
      </c>
      <c r="P12" s="29">
        <f>IF('Results from Models'!H13=0,"-",'Results from Models'!K13/'Results from Models'!$H13)</f>
        <v>0.04947089101877306</v>
      </c>
      <c r="Q12" s="26">
        <f>'Results from Models'!H13/AVERAGE('Results from Models'!C12:C13)</f>
        <v>15169.176450828563</v>
      </c>
      <c r="R12" s="6">
        <f>'Results from Models'!L13/'Results from Models'!E13</f>
        <v>518746.4868912071</v>
      </c>
      <c r="S12" s="6">
        <f>'Results from Models'!M13/'Results from Models'!D13</f>
        <v>363411.33431726095</v>
      </c>
      <c r="T12" s="58">
        <f>IF('Results from Models'!F13=0,0,'Results from Models'!N13/'Results from Models'!F13)</f>
        <v>0</v>
      </c>
      <c r="U12" s="5"/>
      <c r="V12" s="83">
        <f>'Results from Models'!Q13/'Results from Models'!H13</f>
        <v>0.5611891654336455</v>
      </c>
      <c r="W12" s="84">
        <f>'Results from Models'!Q13/AVERAGE('Results from Models'!S12:S13)</f>
        <v>0.020105211037520793</v>
      </c>
    </row>
    <row r="13" spans="1:23" s="12" customFormat="1" ht="12.75">
      <c r="A13" s="1"/>
      <c r="B13" s="63">
        <f t="shared" si="0"/>
        <v>2012</v>
      </c>
      <c r="C13" s="72">
        <f>'Results from Models'!D14/AVERAGE('Results from Models'!C13:C14)</f>
        <v>0.0067497575400963196</v>
      </c>
      <c r="D13" s="5">
        <f>'Results from Models'!E14/AVERAGE('Results from Models'!C13:C14)</f>
        <v>0.002750625376404232</v>
      </c>
      <c r="E13" s="74">
        <v>0.0023206818166937484</v>
      </c>
      <c r="F13" s="5"/>
      <c r="G13" s="80">
        <f>'Results from Models'!J14</f>
        <v>7538320.879135024</v>
      </c>
      <c r="H13" s="73"/>
      <c r="I13" s="73"/>
      <c r="J13" s="73"/>
      <c r="K13" s="6">
        <f t="shared" si="1"/>
        <v>0</v>
      </c>
      <c r="L13" s="76" t="e">
        <f t="shared" si="2"/>
        <v>#DIV/0!</v>
      </c>
      <c r="M13" s="5"/>
      <c r="N13" s="11">
        <f>'Results from Models'!H14/'Results from Models'!C13</f>
        <v>15106.87276580573</v>
      </c>
      <c r="O13" s="29">
        <f>IF('Results from Models'!H14=0,"-",'Results from Models'!J14/'Results from Models'!$H14)</f>
        <v>0.011481231841930842</v>
      </c>
      <c r="P13" s="29">
        <f>IF('Results from Models'!H14=0,"-",'Results from Models'!K14/'Results from Models'!$H14)</f>
        <v>0.04947312871635867</v>
      </c>
      <c r="Q13" s="26">
        <f>'Results from Models'!H14/AVERAGE('Results from Models'!C13:C14)</f>
        <v>15184.941121134943</v>
      </c>
      <c r="R13" s="6">
        <f>'Results from Models'!L14/'Results from Models'!E14</f>
        <v>519350.164776634</v>
      </c>
      <c r="S13" s="6">
        <f>'Results from Models'!M14/'Results from Models'!D14</f>
        <v>377345.31560216495</v>
      </c>
      <c r="T13" s="58">
        <f>IF('Results from Models'!F14=0,0,'Results from Models'!N14/'Results from Models'!F14)</f>
        <v>589318.571872972</v>
      </c>
      <c r="U13" s="5"/>
      <c r="V13" s="83">
        <f>'Results from Models'!Q14/'Results from Models'!H14</f>
        <v>0.576836452541287</v>
      </c>
      <c r="W13" s="84">
        <f>'Results from Models'!Q14/AVERAGE('Results from Models'!S13:S14)</f>
        <v>0.019343096819328554</v>
      </c>
    </row>
    <row r="14" spans="1:23" s="12" customFormat="1" ht="12.75">
      <c r="A14" s="1"/>
      <c r="B14" s="63">
        <f t="shared" si="0"/>
        <v>2013</v>
      </c>
      <c r="C14" s="72">
        <f>'Results from Models'!D15/AVERAGE('Results from Models'!C14:C15)</f>
        <v>0.003648995214336892</v>
      </c>
      <c r="D14" s="5">
        <f>'Results from Models'!E15/AVERAGE('Results from Models'!C14:C15)</f>
        <v>0.003039604037346033</v>
      </c>
      <c r="E14" s="74">
        <v>0.002541271357119262</v>
      </c>
      <c r="F14" s="5"/>
      <c r="G14" s="80">
        <f>'Results from Models'!J15</f>
        <v>6327855.664306215</v>
      </c>
      <c r="H14" s="73"/>
      <c r="I14" s="73"/>
      <c r="J14" s="73"/>
      <c r="K14" s="6">
        <f t="shared" si="1"/>
        <v>0</v>
      </c>
      <c r="L14" s="76" t="e">
        <f t="shared" si="2"/>
        <v>#DIV/0!</v>
      </c>
      <c r="M14" s="5"/>
      <c r="N14" s="11">
        <f>'Results from Models'!H15/'Results from Models'!C14</f>
        <v>10730.365879996698</v>
      </c>
      <c r="O14" s="29">
        <f>IF('Results from Models'!H15=0,"-",'Results from Models'!J15/'Results from Models'!$H15)</f>
        <v>0.013709422227182546</v>
      </c>
      <c r="P14" s="29">
        <f>IF('Results from Models'!H15=0,"-",'Results from Models'!K15/'Results from Models'!$H15)</f>
        <v>0.04958021835047838</v>
      </c>
      <c r="Q14" s="26">
        <f>'Results from Models'!H15/AVERAGE('Results from Models'!C14:C15)</f>
        <v>12461.307903644081</v>
      </c>
      <c r="R14" s="6">
        <f>'Results from Models'!L15/'Results from Models'!E15</f>
        <v>518640.39812619524</v>
      </c>
      <c r="S14" s="6">
        <f>'Results from Models'!M15/'Results from Models'!D15</f>
        <v>368970.0601280981</v>
      </c>
      <c r="T14" s="58">
        <f>IF('Results from Models'!F15=0,0,'Results from Models'!N15/'Results from Models'!F15)</f>
        <v>527986.0529516104</v>
      </c>
      <c r="U14" s="5"/>
      <c r="V14" s="83">
        <f>'Results from Models'!Q15/'Results from Models'!H15</f>
        <v>0.7916516758669969</v>
      </c>
      <c r="W14" s="84">
        <f>'Results from Models'!Q15/AVERAGE('Results from Models'!S14:S15)</f>
        <v>0.02087051696710185</v>
      </c>
    </row>
    <row r="15" spans="1:23" s="12" customFormat="1" ht="12.75">
      <c r="A15" s="1"/>
      <c r="B15" s="63">
        <f t="shared" si="0"/>
        <v>2014</v>
      </c>
      <c r="C15" s="72">
        <f>'Results from Models'!D16/AVERAGE('Results from Models'!C15:C16)</f>
        <v>0.0021847390978092115</v>
      </c>
      <c r="D15" s="5">
        <f>'Results from Models'!E16/AVERAGE('Results from Models'!C15:C16)</f>
        <v>0.0026963501427214685</v>
      </c>
      <c r="E15" s="74">
        <v>0.0027888107508999282</v>
      </c>
      <c r="F15" s="5"/>
      <c r="G15" s="80">
        <f>'Results from Models'!J16</f>
        <v>3567233.9110961715</v>
      </c>
      <c r="H15" s="73"/>
      <c r="I15" s="73"/>
      <c r="J15" s="73"/>
      <c r="K15" s="6">
        <f t="shared" si="1"/>
        <v>0</v>
      </c>
      <c r="L15" s="76" t="e">
        <f t="shared" si="2"/>
        <v>#DIV/0!</v>
      </c>
      <c r="M15" s="5"/>
      <c r="N15" s="11">
        <f>'Results from Models'!H16/'Results from Models'!C15</f>
        <v>7728.217925084629</v>
      </c>
      <c r="O15" s="29">
        <f>IF('Results from Models'!H16=0,"-",'Results from Models'!J16/'Results from Models'!$H16)</f>
        <v>0.014858612825673308</v>
      </c>
      <c r="P15" s="29">
        <f>IF('Results from Models'!H16=0,"-",'Results from Models'!K16/'Results from Models'!$H16)</f>
        <v>0.04976006694378091</v>
      </c>
      <c r="Q15" s="26">
        <f>'Results from Models'!H16/AVERAGE('Results from Models'!C15:C16)</f>
        <v>10430.406576665071</v>
      </c>
      <c r="R15" s="6">
        <f>'Results from Models'!L16/'Results from Models'!E16</f>
        <v>516109.47036859323</v>
      </c>
      <c r="S15" s="6">
        <f>'Results from Models'!M16/'Results from Models'!D16</f>
        <v>283947.02230752836</v>
      </c>
      <c r="T15" s="58">
        <f>IF('Results from Models'!F16=0,0,'Results from Models'!N16/'Results from Models'!F16)</f>
        <v>523492.9894286752</v>
      </c>
      <c r="U15" s="5"/>
      <c r="V15" s="83">
        <f>'Results from Models'!Q16/'Results from Models'!H16</f>
        <v>1.0447912002882327</v>
      </c>
      <c r="W15" s="84">
        <f>'Results from Models'!Q16/AVERAGE('Results from Models'!S15:S16)</f>
        <v>0.02291919337742403</v>
      </c>
    </row>
    <row r="16" spans="1:23" s="12" customFormat="1" ht="12.75">
      <c r="A16" s="1"/>
      <c r="B16" s="63">
        <f t="shared" si="0"/>
        <v>2015</v>
      </c>
      <c r="C16" s="72">
        <f>'Results from Models'!D17/AVERAGE('Results from Models'!C16:C17)</f>
        <v>0.004860665423556312</v>
      </c>
      <c r="D16" s="5">
        <f>'Results from Models'!E17/AVERAGE('Results from Models'!C16:C17)</f>
        <v>0.0020850733177429233</v>
      </c>
      <c r="E16" s="74">
        <v>0.0030762758533548957</v>
      </c>
      <c r="F16" s="5"/>
      <c r="G16" s="80">
        <f>'Results from Models'!J17</f>
        <v>1553835.4451568436</v>
      </c>
      <c r="H16" s="73"/>
      <c r="I16" s="73"/>
      <c r="J16" s="73"/>
      <c r="K16" s="6">
        <f t="shared" si="1"/>
        <v>0</v>
      </c>
      <c r="L16" s="76" t="e">
        <f t="shared" si="2"/>
        <v>#DIV/0!</v>
      </c>
      <c r="M16" s="5"/>
      <c r="N16" s="11">
        <f>'Results from Models'!H17/'Results from Models'!C16</f>
        <v>7898.513856272196</v>
      </c>
      <c r="O16" s="29">
        <f>IF('Results from Models'!H17=0,"-",'Results from Models'!J17/'Results from Models'!$H17)</f>
        <v>0.01314201328995713</v>
      </c>
      <c r="P16" s="29">
        <f>IF('Results from Models'!H17=0,"-",'Results from Models'!K17/'Results from Models'!$H17)</f>
        <v>0.04998108794824049</v>
      </c>
      <c r="Q16" s="26">
        <f>'Results from Models'!H17/AVERAGE('Results from Models'!C16:C17)</f>
        <v>11872.621510228933</v>
      </c>
      <c r="R16" s="6">
        <f>'Results from Models'!L17/'Results from Models'!E17</f>
        <v>535903.7018489419</v>
      </c>
      <c r="S16" s="6">
        <f>'Results from Models'!M17/'Results from Models'!D17</f>
        <v>315245.71357256157</v>
      </c>
      <c r="T16" s="58">
        <f>IF('Results from Models'!F17=0,0,'Results from Models'!N17/'Results from Models'!F17)</f>
        <v>527942.2754777095</v>
      </c>
      <c r="U16" s="5"/>
      <c r="V16" s="83">
        <f>'Results from Models'!Q17/'Results from Models'!H17</f>
        <v>1.0085491065319165</v>
      </c>
      <c r="W16" s="84">
        <f>'Results from Models'!Q17/AVERAGE('Results from Models'!S16:S17)</f>
        <v>0.026749873925591243</v>
      </c>
    </row>
    <row r="17" spans="1:23" s="12" customFormat="1" ht="12.75">
      <c r="A17" s="1"/>
      <c r="B17" s="63">
        <f t="shared" si="0"/>
        <v>2016</v>
      </c>
      <c r="C17" s="72">
        <f>'Results from Models'!D18/AVERAGE('Results from Models'!C17:C18)</f>
        <v>0.009143424434523926</v>
      </c>
      <c r="D17" s="5">
        <f>'Results from Models'!E18/AVERAGE('Results from Models'!C17:C18)</f>
        <v>0.0018503537782895297</v>
      </c>
      <c r="E17" s="74">
        <v>0.0034196369479538844</v>
      </c>
      <c r="F17" s="5"/>
      <c r="G17" s="80">
        <f>'Results from Models'!J18</f>
        <v>1043009.4678858925</v>
      </c>
      <c r="H17" s="73"/>
      <c r="I17" s="73"/>
      <c r="J17" s="73"/>
      <c r="K17" s="6">
        <f t="shared" si="1"/>
        <v>0</v>
      </c>
      <c r="L17" s="76" t="e">
        <f t="shared" si="2"/>
        <v>#DIV/0!</v>
      </c>
      <c r="M17" s="5"/>
      <c r="N17" s="11">
        <f>'Results from Models'!H18/'Results from Models'!C17</f>
        <v>21380.017188501723</v>
      </c>
      <c r="O17" s="29">
        <f>IF('Results from Models'!H18=0,"-",'Results from Models'!J18/'Results from Models'!$H18)</f>
        <v>0.009859505478709436</v>
      </c>
      <c r="P17" s="29">
        <f>IF('Results from Models'!H18=0,"-",'Results from Models'!K18/'Results from Models'!$H18)</f>
        <v>0.05000000000000001</v>
      </c>
      <c r="Q17" s="26">
        <f>'Results from Models'!H18/AVERAGE('Results from Models'!C17:C18)</f>
        <v>21784.3478749137</v>
      </c>
      <c r="R17" s="6">
        <f>'Results from Models'!L18/'Results from Models'!E18</f>
        <v>584092.8228874914</v>
      </c>
      <c r="S17" s="6">
        <f>'Results from Models'!M18/'Results from Models'!D18</f>
        <v>351478.26102011255</v>
      </c>
      <c r="T17" s="58">
        <f>IF('Results from Models'!F18=0,0,'Results from Models'!N18/'Results from Models'!F18)</f>
        <v>366683.1536146975</v>
      </c>
      <c r="U17" s="5"/>
      <c r="V17" s="83">
        <f>'Results from Models'!Q18/'Results from Models'!H18</f>
        <v>0.4425136950838725</v>
      </c>
      <c r="W17" s="84">
        <f>'Results from Models'!Q18/AVERAGE('Results from Models'!S17:S18)</f>
        <v>0.023880212467203663</v>
      </c>
    </row>
    <row r="18" spans="1:23" s="12" customFormat="1" ht="12.75">
      <c r="A18" s="1"/>
      <c r="B18" s="63">
        <f t="shared" si="0"/>
        <v>2017</v>
      </c>
      <c r="C18" s="72">
        <f>'Results from Models'!D19/AVERAGE('Results from Models'!C18:C19)</f>
        <v>0.005814384907027599</v>
      </c>
      <c r="D18" s="5">
        <f>'Results from Models'!E19/AVERAGE('Results from Models'!C18:C19)</f>
        <v>0.002073993461091133</v>
      </c>
      <c r="E18" s="74">
        <v>0.0038099107502451777</v>
      </c>
      <c r="F18" s="5"/>
      <c r="G18" s="80">
        <f>'Results from Models'!J19</f>
        <v>1022217.1104516566</v>
      </c>
      <c r="H18" s="73"/>
      <c r="I18" s="73"/>
      <c r="J18" s="73"/>
      <c r="K18" s="6">
        <f t="shared" si="1"/>
        <v>0</v>
      </c>
      <c r="L18" s="76" t="e">
        <f t="shared" si="2"/>
        <v>#DIV/0!</v>
      </c>
      <c r="M18" s="5"/>
      <c r="N18" s="11">
        <f>'Results from Models'!H19/'Results from Models'!C18</f>
        <v>21327.55093788037</v>
      </c>
      <c r="O18" s="29">
        <f>IF('Results from Models'!H19=0,"-",'Results from Models'!J19/'Results from Models'!$H19)</f>
        <v>0.010060173491082595</v>
      </c>
      <c r="P18" s="29">
        <f>IF('Results from Models'!H19=0,"-",'Results from Models'!K19/'Results from Models'!$H19)</f>
        <v>0.04999999999999999</v>
      </c>
      <c r="Q18" s="26">
        <f>'Results from Models'!H19/AVERAGE('Results from Models'!C18:C19)</f>
        <v>21723.23295960816</v>
      </c>
      <c r="R18" s="6">
        <f>'Results from Models'!L19/'Results from Models'!E19</f>
        <v>586057.0684308972</v>
      </c>
      <c r="S18" s="6">
        <f>'Results from Models'!M19/'Results from Models'!D19</f>
        <v>346648.6085203873</v>
      </c>
      <c r="T18" s="58">
        <f>IF('Results from Models'!F19=0,0,'Results from Models'!N19/'Results from Models'!F19)</f>
        <v>447637.3494109073</v>
      </c>
      <c r="U18" s="5"/>
      <c r="V18" s="83">
        <f>'Results from Models'!Q19/'Results from Models'!H19</f>
        <v>0.4553385734843163</v>
      </c>
      <c r="W18" s="84">
        <f>'Results from Models'!Q19/AVERAGE('Results from Models'!S18:S19)</f>
        <v>0.022609231251498094</v>
      </c>
    </row>
    <row r="19" spans="1:23" s="12" customFormat="1" ht="12.75">
      <c r="A19" s="1"/>
      <c r="B19" s="63">
        <f t="shared" si="0"/>
        <v>2018</v>
      </c>
      <c r="C19" s="72">
        <f>'Results from Models'!D20/AVERAGE('Results from Models'!C19:C20)</f>
        <v>0.0042524686682827145</v>
      </c>
      <c r="D19" s="5">
        <f>'Results from Models'!E20/AVERAGE('Results from Models'!C19:C20)</f>
        <v>0.0022097264795219486</v>
      </c>
      <c r="E19" s="74">
        <v>0.004239112118493914</v>
      </c>
      <c r="F19" s="5"/>
      <c r="G19" s="80">
        <f>'Results from Models'!J20</f>
        <v>793842.2114269579</v>
      </c>
      <c r="H19" s="73"/>
      <c r="I19" s="73"/>
      <c r="J19" s="73"/>
      <c r="K19" s="6">
        <f t="shared" si="1"/>
        <v>0</v>
      </c>
      <c r="L19" s="76" t="e">
        <f t="shared" si="2"/>
        <v>#DIV/0!</v>
      </c>
      <c r="M19" s="5"/>
      <c r="N19" s="11">
        <f>'Results from Models'!H20/'Results from Models'!C19</f>
        <v>14714.288483836994</v>
      </c>
      <c r="O19" s="29">
        <f>IF('Results from Models'!H20=0,"-",'Results from Models'!J20/'Results from Models'!$H20)</f>
        <v>0.011752078589865652</v>
      </c>
      <c r="P19" s="29">
        <f>IF('Results from Models'!H20=0,"-",'Results from Models'!K20/'Results from Models'!$H20)</f>
        <v>0.05000000000000001</v>
      </c>
      <c r="Q19" s="26">
        <f>'Results from Models'!H20/AVERAGE('Results from Models'!C19:C20)</f>
        <v>17830.92346453508</v>
      </c>
      <c r="R19" s="6">
        <f>'Results from Models'!L20/'Results from Models'!E20</f>
        <v>589284.7317363608</v>
      </c>
      <c r="S19" s="6">
        <f>'Results from Models'!M20/'Results from Models'!D20</f>
        <v>341134.3851448764</v>
      </c>
      <c r="T19" s="58">
        <f>IF('Results from Models'!F20=0,0,'Results from Models'!N20/'Results from Models'!F20)</f>
        <v>543562.1384744592</v>
      </c>
      <c r="U19" s="5"/>
      <c r="V19" s="83">
        <f>'Results from Models'!Q20/'Results from Models'!H20</f>
        <v>0.63754418756366</v>
      </c>
      <c r="W19" s="84">
        <f>'Results from Models'!Q20/AVERAGE('Results from Models'!S19:S20)</f>
        <v>0.025170148277403985</v>
      </c>
    </row>
    <row r="20" spans="1:23" s="12" customFormat="1" ht="12.75">
      <c r="A20" s="1"/>
      <c r="B20" s="63">
        <f t="shared" si="0"/>
        <v>2019</v>
      </c>
      <c r="C20" s="72">
        <f>'Results from Models'!D21/AVERAGE('Results from Models'!C20:C21)</f>
        <v>0.003975859508082734</v>
      </c>
      <c r="D20" s="5">
        <f>'Results from Models'!E21/AVERAGE('Results from Models'!C20:C21)</f>
        <v>0.0019012147066963178</v>
      </c>
      <c r="E20" s="74">
        <v>0.0047162243371518114</v>
      </c>
      <c r="F20" s="5"/>
      <c r="G20" s="80">
        <f>'Results from Models'!J21</f>
        <v>482293.4992237255</v>
      </c>
      <c r="H20" s="73"/>
      <c r="I20" s="73"/>
      <c r="J20" s="73"/>
      <c r="K20" s="6">
        <f t="shared" si="1"/>
        <v>0</v>
      </c>
      <c r="L20" s="76" t="e">
        <f t="shared" si="2"/>
        <v>#DIV/0!</v>
      </c>
      <c r="M20" s="5"/>
      <c r="N20" s="11">
        <f>'Results from Models'!H21/'Results from Models'!C20</f>
        <v>13446.122443177195</v>
      </c>
      <c r="O20" s="29">
        <f>IF('Results from Models'!H21=0,"-",'Results from Models'!J21/'Results from Models'!$H21)</f>
        <v>0.012012622189356252</v>
      </c>
      <c r="P20" s="29">
        <f>IF('Results from Models'!H21=0,"-",'Results from Models'!K21/'Results from Models'!$H21)</f>
        <v>0.049999999999999996</v>
      </c>
      <c r="Q20" s="26">
        <f>'Results from Models'!H21/AVERAGE('Results from Models'!C20:C21)</f>
        <v>16701.793536529403</v>
      </c>
      <c r="R20" s="6">
        <f>'Results from Models'!L21/'Results from Models'!E21</f>
        <v>582076.092235485</v>
      </c>
      <c r="S20" s="6">
        <f>'Results from Models'!M21/'Results from Models'!D21</f>
        <v>366862.57779273303</v>
      </c>
      <c r="T20" s="58">
        <f>IF('Results from Models'!F21=0,0,'Results from Models'!N21/'Results from Models'!F21)</f>
        <v>526106.6184527499</v>
      </c>
      <c r="U20" s="5"/>
      <c r="V20" s="83">
        <f>'Results from Models'!Q21/'Results from Models'!H21</f>
        <v>0.6987058416241336</v>
      </c>
      <c r="W20" s="84">
        <f>'Results from Models'!Q21/AVERAGE('Results from Models'!S20:S21)</f>
        <v>0.02645079365979066</v>
      </c>
    </row>
    <row r="21" spans="1:23" s="12" customFormat="1" ht="12.75">
      <c r="A21" s="1"/>
      <c r="B21" s="63">
        <f t="shared" si="0"/>
        <v>2020</v>
      </c>
      <c r="C21" s="72">
        <f>'Results from Models'!D22/AVERAGE('Results from Models'!C21:C22)</f>
        <v>0.005005514579291229</v>
      </c>
      <c r="D21" s="5">
        <f>'Results from Models'!E22/AVERAGE('Results from Models'!C21:C22)</f>
        <v>0.0017788211334968066</v>
      </c>
      <c r="E21" s="74">
        <v>0.005253225118821161</v>
      </c>
      <c r="F21" s="5"/>
      <c r="G21" s="80">
        <f>'Results from Models'!J22</f>
        <v>285461.2313933835</v>
      </c>
      <c r="H21" s="73"/>
      <c r="I21" s="73"/>
      <c r="J21" s="73"/>
      <c r="K21" s="6">
        <f t="shared" si="1"/>
        <v>0</v>
      </c>
      <c r="L21" s="76" t="e">
        <f t="shared" si="2"/>
        <v>#DIV/0!</v>
      </c>
      <c r="M21" s="5"/>
      <c r="N21" s="11">
        <f>'Results from Models'!H22/'Results from Models'!C21</f>
        <v>12661.721392175534</v>
      </c>
      <c r="O21" s="29">
        <f>IF('Results from Models'!H22=0,"-",'Results from Models'!J22/'Results from Models'!$H22)</f>
        <v>0.012375066584258352</v>
      </c>
      <c r="P21" s="29">
        <f>IF('Results from Models'!H22=0,"-",'Results from Models'!K22/'Results from Models'!$H22)</f>
        <v>0.049999999999999996</v>
      </c>
      <c r="Q21" s="26">
        <f>'Results from Models'!H22/AVERAGE('Results from Models'!C21:C22)</f>
        <v>16325.145565503435</v>
      </c>
      <c r="R21" s="6">
        <f>'Results from Models'!L22/'Results from Models'!E22</f>
        <v>608761.5534600418</v>
      </c>
      <c r="S21" s="6">
        <f>'Results from Models'!M22/'Results from Models'!D22</f>
        <v>423704.2673959367</v>
      </c>
      <c r="T21" s="58">
        <f>IF('Results from Models'!F22=0,0,'Results from Models'!N22/'Results from Models'!F22)</f>
        <v>421195.4864285252</v>
      </c>
      <c r="U21" s="5"/>
      <c r="V21" s="83">
        <f>'Results from Models'!Q22/'Results from Models'!H22</f>
        <v>0.7648657594544843</v>
      </c>
      <c r="W21" s="84">
        <f>'Results from Models'!Q22/AVERAGE('Results from Models'!S21:S22)</f>
        <v>0.027875679591213433</v>
      </c>
    </row>
    <row r="22" spans="1:23" s="12" customFormat="1" ht="12.75">
      <c r="A22" s="1"/>
      <c r="B22" s="63">
        <f t="shared" si="0"/>
        <v>2021</v>
      </c>
      <c r="C22" s="72">
        <f>'Results from Models'!D23/AVERAGE('Results from Models'!C22:C23)</f>
        <v>0.006586560253575865</v>
      </c>
      <c r="D22" s="5">
        <f>'Results from Models'!E23/AVERAGE('Results from Models'!C22:C23)</f>
        <v>0.0021938951897972855</v>
      </c>
      <c r="E22" s="74">
        <v>0.005861094033387393</v>
      </c>
      <c r="F22" s="5"/>
      <c r="G22" s="80">
        <f>'Results from Models'!J23</f>
        <v>192931.83654077313</v>
      </c>
      <c r="H22" s="73"/>
      <c r="I22" s="73"/>
      <c r="J22" s="73"/>
      <c r="K22" s="6">
        <f t="shared" si="1"/>
        <v>0</v>
      </c>
      <c r="L22" s="76" t="e">
        <f t="shared" si="2"/>
        <v>#DIV/0!</v>
      </c>
      <c r="M22" s="5"/>
      <c r="N22" s="11">
        <f>'Results from Models'!H23/'Results from Models'!C22</f>
        <v>16456.409664621006</v>
      </c>
      <c r="O22" s="29">
        <f>IF('Results from Models'!H23=0,"-",'Results from Models'!J23/'Results from Models'!$H23)</f>
        <v>0.011675048657411974</v>
      </c>
      <c r="P22" s="29">
        <f>IF('Results from Models'!H23=0,"-",'Results from Models'!K23/'Results from Models'!$H23)</f>
        <v>0.05000000000000001</v>
      </c>
      <c r="Q22" s="26">
        <f>'Results from Models'!H23/AVERAGE('Results from Models'!C22:C23)</f>
        <v>18917.089242376544</v>
      </c>
      <c r="R22" s="6">
        <f>'Results from Models'!L23/'Results from Models'!E23</f>
        <v>662355.4096322054</v>
      </c>
      <c r="S22" s="6">
        <f>'Results from Models'!M23/'Results from Models'!D23</f>
        <v>483391.43688294437</v>
      </c>
      <c r="T22" s="58">
        <f>IF('Results from Models'!F23=0,0,'Results from Models'!N23/'Results from Models'!F23)</f>
        <v>382191.67812341364</v>
      </c>
      <c r="U22" s="5"/>
      <c r="V22" s="83">
        <f>'Results from Models'!Q23/'Results from Models'!H23</f>
        <v>0.7294154164145621</v>
      </c>
      <c r="W22" s="84">
        <f>'Results from Models'!Q23/AVERAGE('Results from Models'!S22:S23)</f>
        <v>0.027283962401164517</v>
      </c>
    </row>
    <row r="23" spans="1:23" s="12" customFormat="1" ht="12.75">
      <c r="A23" s="1"/>
      <c r="B23" s="63">
        <f t="shared" si="0"/>
        <v>2022</v>
      </c>
      <c r="C23" s="72">
        <f>'Results from Models'!D24/AVERAGE('Results from Models'!C23:C24)</f>
        <v>0.0051541804857366015</v>
      </c>
      <c r="D23" s="5">
        <f>'Results from Models'!E24/AVERAGE('Results from Models'!C23:C24)</f>
        <v>0.003010877079970586</v>
      </c>
      <c r="E23" s="74">
        <v>0.006534840367266224</v>
      </c>
      <c r="F23" s="5"/>
      <c r="G23" s="80">
        <f>'Results from Models'!J24</f>
        <v>152672.50572918006</v>
      </c>
      <c r="H23" s="73"/>
      <c r="I23" s="73"/>
      <c r="J23" s="73"/>
      <c r="K23" s="6">
        <f t="shared" si="1"/>
        <v>0</v>
      </c>
      <c r="L23" s="76" t="e">
        <f t="shared" si="2"/>
        <v>#DIV/0!</v>
      </c>
      <c r="M23" s="5"/>
      <c r="N23" s="11">
        <f>'Results from Models'!H24/'Results from Models'!C23</f>
        <v>18023.000222179802</v>
      </c>
      <c r="O23" s="29">
        <f>IF('Results from Models'!H24=0,"-",'Results from Models'!J24/'Results from Models'!$H24)</f>
        <v>0.011402035547635577</v>
      </c>
      <c r="P23" s="29">
        <f>IF('Results from Models'!H24=0,"-",'Results from Models'!K24/'Results from Models'!$H24)</f>
        <v>0.04999999999999999</v>
      </c>
      <c r="Q23" s="26">
        <f>'Results from Models'!H24/AVERAGE('Results from Models'!C23:C24)</f>
        <v>20059.279868989437</v>
      </c>
      <c r="R23" s="6">
        <f>'Results from Models'!L24/'Results from Models'!E24</f>
        <v>674504.1599529115</v>
      </c>
      <c r="S23" s="6">
        <f>'Results from Models'!M24/'Results from Models'!D24</f>
        <v>459223.01943060214</v>
      </c>
      <c r="T23" s="58">
        <f>IF('Results from Models'!F24=0,0,'Results from Models'!N24/'Results from Models'!F24)</f>
        <v>395832.47319084086</v>
      </c>
      <c r="U23" s="5"/>
      <c r="V23" s="83">
        <f>'Results from Models'!Q24/'Results from Models'!H24</f>
        <v>0.7966310553302605</v>
      </c>
      <c r="W23" s="84">
        <f>'Results from Models'!Q24/AVERAGE('Results from Models'!S23:S24)</f>
        <v>0.027658695655306414</v>
      </c>
    </row>
    <row r="24" spans="1:23" s="12" customFormat="1" ht="12.75">
      <c r="A24" s="1"/>
      <c r="B24" s="63">
        <f t="shared" si="0"/>
        <v>2023</v>
      </c>
      <c r="C24" s="72">
        <f>'Results from Models'!D25/AVERAGE('Results from Models'!C24:C25)</f>
        <v>0.0043346337249955446</v>
      </c>
      <c r="D24" s="5">
        <f>'Results from Models'!E25/AVERAGE('Results from Models'!C24:C25)</f>
        <v>0.003662394201984515</v>
      </c>
      <c r="E24" s="74">
        <v>0.007267477121439649</v>
      </c>
      <c r="F24" s="5"/>
      <c r="G24" s="80">
        <f>'Results from Models'!J25</f>
        <v>112761.0660527845</v>
      </c>
      <c r="H24" s="73"/>
      <c r="I24" s="73"/>
      <c r="J24" s="73"/>
      <c r="K24" s="6">
        <f t="shared" si="1"/>
        <v>0</v>
      </c>
      <c r="L24" s="76" t="e">
        <f t="shared" si="2"/>
        <v>#DIV/0!</v>
      </c>
      <c r="M24" s="5"/>
      <c r="N24" s="11">
        <f>'Results from Models'!H25/'Results from Models'!C24</f>
        <v>14690.298790382718</v>
      </c>
      <c r="O24" s="29">
        <f>IF('Results from Models'!H25=0,"-",'Results from Models'!J25/'Results from Models'!$H25)</f>
        <v>0.012963824489519016</v>
      </c>
      <c r="P24" s="29">
        <f>IF('Results from Models'!H25=0,"-",'Results from Models'!K25/'Results from Models'!$H25)</f>
        <v>0.04999999999999999</v>
      </c>
      <c r="Q24" s="26">
        <f>'Results from Models'!H25/AVERAGE('Results from Models'!C24:C25)</f>
        <v>18073.902588160978</v>
      </c>
      <c r="R24" s="6">
        <f>'Results from Models'!L25/'Results from Models'!E25</f>
        <v>690408.5015492681</v>
      </c>
      <c r="S24" s="6">
        <f>'Results from Models'!M25/'Results from Models'!D25</f>
        <v>487476.9185912361</v>
      </c>
      <c r="T24" s="58">
        <f>IF('Results from Models'!F25=0,0,'Results from Models'!N25/'Results from Models'!F25)</f>
        <v>707589.0819252945</v>
      </c>
      <c r="U24" s="5"/>
      <c r="V24" s="83">
        <f>'Results from Models'!Q25/'Results from Models'!H25</f>
        <v>1.073991317544938</v>
      </c>
      <c r="W24" s="84">
        <f>'Results from Models'!Q25/AVERAGE('Results from Models'!S24:S25)</f>
        <v>0.031537997857701026</v>
      </c>
    </row>
    <row r="25" spans="1:23" s="12" customFormat="1" ht="12.75">
      <c r="A25" s="1"/>
      <c r="B25" s="63">
        <f t="shared" si="0"/>
        <v>2024</v>
      </c>
      <c r="C25" s="72">
        <f>'Results from Models'!D26/AVERAGE('Results from Models'!C25:C26)</f>
        <v>0.005558051247477282</v>
      </c>
      <c r="D25" s="5">
        <f>'Results from Models'!E26/AVERAGE('Results from Models'!C25:C26)</f>
        <v>0.0033340823436646305</v>
      </c>
      <c r="E25" s="74">
        <v>0.008064993152208813</v>
      </c>
      <c r="F25" s="5"/>
      <c r="G25" s="80">
        <f>'Results from Models'!J26</f>
        <v>67627.806150881</v>
      </c>
      <c r="H25" s="73"/>
      <c r="I25" s="73"/>
      <c r="J25" s="73"/>
      <c r="K25" s="6">
        <f t="shared" si="1"/>
        <v>0</v>
      </c>
      <c r="L25" s="76" t="e">
        <f t="shared" si="2"/>
        <v>#DIV/0!</v>
      </c>
      <c r="M25" s="5"/>
      <c r="N25" s="11">
        <f>'Results from Models'!H26/'Results from Models'!C25</f>
        <v>14184.943229554612</v>
      </c>
      <c r="O25" s="29">
        <f>IF('Results from Models'!H26=0,"-",'Results from Models'!J26/'Results from Models'!$H26)</f>
        <v>0.012871185702313019</v>
      </c>
      <c r="P25" s="29">
        <f>IF('Results from Models'!H26=0,"-",'Results from Models'!K26/'Results from Models'!$H26)</f>
        <v>0.04999999999999999</v>
      </c>
      <c r="Q25" s="26">
        <f>'Results from Models'!H26/AVERAGE('Results from Models'!C25:C26)</f>
        <v>17664.155506870607</v>
      </c>
      <c r="R25" s="6">
        <f>'Results from Models'!L26/'Results from Models'!E26</f>
        <v>641506.1483153272</v>
      </c>
      <c r="S25" s="6">
        <f>'Results from Models'!M26/'Results from Models'!D26</f>
        <v>501376.2491799346</v>
      </c>
      <c r="T25" s="58">
        <f>IF('Results from Models'!F26=0,0,'Results from Models'!N26/'Results from Models'!F26)</f>
        <v>641876.1109612186</v>
      </c>
      <c r="U25" s="5"/>
      <c r="V25" s="83">
        <f>'Results from Models'!Q26/'Results from Models'!H26</f>
        <v>1.1149981606246195</v>
      </c>
      <c r="W25" s="84">
        <f>'Results from Models'!Q26/AVERAGE('Results from Models'!S25:S26)</f>
        <v>0.03194862504248521</v>
      </c>
    </row>
    <row r="26" spans="1:23" s="12" customFormat="1" ht="12.75">
      <c r="A26" s="1"/>
      <c r="B26" s="63">
        <f t="shared" si="0"/>
        <v>2025</v>
      </c>
      <c r="C26" s="72">
        <f>'Results from Models'!D27/AVERAGE('Results from Models'!C26:C27)</f>
        <v>0.008459273157200098</v>
      </c>
      <c r="D26" s="5">
        <f>'Results from Models'!E27/AVERAGE('Results from Models'!C26:C27)</f>
        <v>0.0032420434726042773</v>
      </c>
      <c r="E26" s="74">
        <v>0.008934375458591718</v>
      </c>
      <c r="F26" s="5"/>
      <c r="G26" s="80">
        <f>'Results from Models'!J27</f>
        <v>45158.078941424756</v>
      </c>
      <c r="H26" s="73"/>
      <c r="I26" s="73"/>
      <c r="J26" s="73"/>
      <c r="K26" s="6">
        <f t="shared" si="1"/>
        <v>0</v>
      </c>
      <c r="L26" s="76" t="e">
        <f t="shared" si="2"/>
        <v>#DIV/0!</v>
      </c>
      <c r="M26" s="5"/>
      <c r="N26" s="11">
        <f>'Results from Models'!H27/'Results from Models'!C26</f>
        <v>16211.078566902197</v>
      </c>
      <c r="O26" s="29">
        <f>IF('Results from Models'!H27=0,"-",'Results from Models'!J27/'Results from Models'!$H27)</f>
        <v>0.012408547900054011</v>
      </c>
      <c r="P26" s="29">
        <f>IF('Results from Models'!H27=0,"-",'Results from Models'!K27/'Results from Models'!$H27)</f>
        <v>0.04999999999999999</v>
      </c>
      <c r="Q26" s="26">
        <f>'Results from Models'!H27/AVERAGE('Results from Models'!C26:C27)</f>
        <v>18867.8518572218</v>
      </c>
      <c r="R26" s="6">
        <f>'Results from Models'!L27/'Results from Models'!E27</f>
        <v>701335.9168710205</v>
      </c>
      <c r="S26" s="6">
        <f>'Results from Models'!M27/'Results from Models'!D27</f>
        <v>538594.395992098</v>
      </c>
      <c r="T26" s="58">
        <f>IF('Results from Models'!F27=0,0,'Results from Models'!N27/'Results from Models'!F27)</f>
        <v>647901.2311374791</v>
      </c>
      <c r="U26" s="5"/>
      <c r="V26" s="83">
        <f>'Results from Models'!Q27/'Results from Models'!H27</f>
        <v>1.022346330450903</v>
      </c>
      <c r="W26" s="84">
        <f>'Results from Models'!Q27/AVERAGE('Results from Models'!S26:S27)</f>
        <v>0.03011988097495911</v>
      </c>
    </row>
    <row r="27" spans="1:23" s="12" customFormat="1" ht="12.75">
      <c r="A27" s="1"/>
      <c r="B27" s="63">
        <f t="shared" si="0"/>
        <v>2026</v>
      </c>
      <c r="C27" s="72">
        <f>'Results from Models'!D28/AVERAGE('Results from Models'!C27:C28)</f>
        <v>0.009606987829305717</v>
      </c>
      <c r="D27" s="5">
        <f>'Results from Models'!E28/AVERAGE('Results from Models'!C27:C28)</f>
        <v>0.003566346995768831</v>
      </c>
      <c r="E27" s="74">
        <v>0.00988161289688951</v>
      </c>
      <c r="F27" s="5"/>
      <c r="G27" s="80">
        <f>'Results from Models'!J28</f>
        <v>41204.094053184126</v>
      </c>
      <c r="H27" s="73"/>
      <c r="I27" s="73"/>
      <c r="J27" s="73"/>
      <c r="K27" s="6">
        <f t="shared" si="1"/>
        <v>0</v>
      </c>
      <c r="L27" s="76" t="e">
        <f t="shared" si="2"/>
        <v>#DIV/0!</v>
      </c>
      <c r="M27" s="5"/>
      <c r="N27" s="11">
        <f>'Results from Models'!H28/'Results from Models'!C27</f>
        <v>21204.178721957673</v>
      </c>
      <c r="O27" s="29">
        <f>IF('Results from Models'!H28=0,"-",'Results from Models'!J28/'Results from Models'!$H28)</f>
        <v>0.012049291811705139</v>
      </c>
      <c r="P27" s="29">
        <f>IF('Results from Models'!H28=0,"-",'Results from Models'!K28/'Results from Models'!$H28)</f>
        <v>0.05000000000000002</v>
      </c>
      <c r="Q27" s="26">
        <f>'Results from Models'!H28/AVERAGE('Results from Models'!C27:C28)</f>
        <v>21343.843594955204</v>
      </c>
      <c r="R27" s="6">
        <f>'Results from Models'!L28/'Results from Models'!E28</f>
        <v>728360.0186659257</v>
      </c>
      <c r="S27" s="6">
        <f>'Results from Models'!M28/'Results from Models'!D28</f>
        <v>589864.1832684592</v>
      </c>
      <c r="T27" s="58">
        <f>IF('Results from Models'!F28=0,0,'Results from Models'!N28/'Results from Models'!F28)</f>
        <v>0</v>
      </c>
      <c r="U27" s="5"/>
      <c r="V27" s="83">
        <f>'Results from Models'!Q28/'Results from Models'!H28</f>
        <v>0.8477550671512545</v>
      </c>
      <c r="W27" s="84">
        <f>'Results from Models'!Q28/AVERAGE('Results from Models'!S27:S28)</f>
        <v>0.02670671007314497</v>
      </c>
    </row>
    <row r="28" spans="1:23" s="12" customFormat="1" ht="12.75">
      <c r="A28" s="1"/>
      <c r="B28" s="63">
        <f t="shared" si="0"/>
        <v>2027</v>
      </c>
      <c r="C28" s="72">
        <f>'Results from Models'!D29/AVERAGE('Results from Models'!C28:C29)</f>
        <v>0.006199444757343223</v>
      </c>
      <c r="D28" s="5">
        <f>'Results from Models'!E29/AVERAGE('Results from Models'!C28:C29)</f>
        <v>0.003915418443816745</v>
      </c>
      <c r="E28" s="74">
        <v>0.010906705467102188</v>
      </c>
      <c r="F28" s="5"/>
      <c r="G28" s="80">
        <f>'Results from Models'!J29</f>
        <v>41556.289001848374</v>
      </c>
      <c r="H28" s="73"/>
      <c r="I28" s="73"/>
      <c r="J28" s="73"/>
      <c r="K28" s="6">
        <f t="shared" si="1"/>
        <v>0</v>
      </c>
      <c r="L28" s="76" t="e">
        <f t="shared" si="2"/>
        <v>#DIV/0!</v>
      </c>
      <c r="M28" s="5"/>
      <c r="N28" s="11">
        <f>'Results from Models'!H29/'Results from Models'!C28</f>
        <v>21266.38605483012</v>
      </c>
      <c r="O28" s="29">
        <f>IF('Results from Models'!H29=0,"-",'Results from Models'!J29/'Results from Models'!$H29)</f>
        <v>0.012277412915480544</v>
      </c>
      <c r="P28" s="29">
        <f>IF('Results from Models'!H29=0,"-",'Results from Models'!K29/'Results from Models'!$H29)</f>
        <v>0.049999999999999996</v>
      </c>
      <c r="Q28" s="26">
        <f>'Results from Models'!H29/AVERAGE('Results from Models'!C28:C29)</f>
        <v>21373.939347693955</v>
      </c>
      <c r="R28" s="6">
        <f>'Results from Models'!L29/'Results from Models'!E29</f>
        <v>730092.6750298383</v>
      </c>
      <c r="S28" s="6">
        <f>'Results from Models'!M29/'Results from Models'!D29</f>
        <v>537731.1344082213</v>
      </c>
      <c r="T28" s="58">
        <f>IF('Results from Models'!F29=0,0,'Results from Models'!N29/'Results from Models'!F29)</f>
        <v>0</v>
      </c>
      <c r="U28" s="5"/>
      <c r="V28" s="83">
        <f>'Results from Models'!Q29/'Results from Models'!H29</f>
        <v>0.8482270992507792</v>
      </c>
      <c r="W28" s="84">
        <f>'Results from Models'!Q29/AVERAGE('Results from Models'!S28:S29)</f>
        <v>0.02525881710345792</v>
      </c>
    </row>
    <row r="29" spans="1:23" s="12" customFormat="1" ht="12.75">
      <c r="A29" s="1"/>
      <c r="B29" s="63">
        <f t="shared" si="0"/>
        <v>2028</v>
      </c>
      <c r="C29" s="72">
        <f>'Results from Models'!D30/AVERAGE('Results from Models'!C29:C30)</f>
        <v>0.005326153382790842</v>
      </c>
      <c r="D29" s="5">
        <f>'Results from Models'!E30/AVERAGE('Results from Models'!C29:C30)</f>
        <v>0.004200396591913197</v>
      </c>
      <c r="E29" s="74">
        <v>0.01200366431292861</v>
      </c>
      <c r="F29" s="5"/>
      <c r="G29" s="80">
        <f>'Results from Models'!J30</f>
        <v>33708.49014895555</v>
      </c>
      <c r="H29" s="73"/>
      <c r="I29" s="73"/>
      <c r="J29" s="73"/>
      <c r="K29" s="6">
        <f t="shared" si="1"/>
        <v>0</v>
      </c>
      <c r="L29" s="76" t="e">
        <f t="shared" si="2"/>
        <v>#DIV/0!</v>
      </c>
      <c r="M29" s="5"/>
      <c r="N29" s="11">
        <f>'Results from Models'!H30/'Results from Models'!C29</f>
        <v>13993.178468886204</v>
      </c>
      <c r="O29" s="29">
        <f>IF('Results from Models'!H30=0,"-",'Results from Models'!J30/'Results from Models'!$H30)</f>
        <v>0.015289017993907627</v>
      </c>
      <c r="P29" s="29">
        <f>IF('Results from Models'!H30=0,"-",'Results from Models'!K30/'Results from Models'!$H30)</f>
        <v>0.05000000000000001</v>
      </c>
      <c r="Q29" s="26">
        <f>'Results from Models'!H30/AVERAGE('Results from Models'!C29:C30)</f>
        <v>16603.070788282967</v>
      </c>
      <c r="R29" s="6">
        <f>'Results from Models'!L30/'Results from Models'!E30</f>
        <v>705445.1197007301</v>
      </c>
      <c r="S29" s="6">
        <f>'Results from Models'!M30/'Results from Models'!D30</f>
        <v>548454.7079706594</v>
      </c>
      <c r="T29" s="58">
        <f>IF('Results from Models'!F30=0,0,'Results from Models'!N30/'Results from Models'!F30)</f>
        <v>975265.848975951</v>
      </c>
      <c r="U29" s="5"/>
      <c r="V29" s="83">
        <f>'Results from Models'!Q30/'Results from Models'!H30</f>
        <v>1.2036764560530233</v>
      </c>
      <c r="W29" s="84">
        <f>'Results from Models'!Q30/AVERAGE('Results from Models'!S29:S30)</f>
        <v>0.027994288877914074</v>
      </c>
    </row>
    <row r="30" spans="1:23" s="12" customFormat="1" ht="12.75">
      <c r="A30" s="1"/>
      <c r="B30" s="63">
        <f t="shared" si="0"/>
        <v>2029</v>
      </c>
      <c r="C30" s="72">
        <f>'Results from Models'!D31/AVERAGE('Results from Models'!C30:C31)</f>
        <v>0.006422975985555282</v>
      </c>
      <c r="D30" s="5">
        <f>'Results from Models'!E31/AVERAGE('Results from Models'!C30:C31)</f>
        <v>0.003617606720815748</v>
      </c>
      <c r="E30" s="74">
        <v>0.013175483862519346</v>
      </c>
      <c r="F30" s="5"/>
      <c r="G30" s="80">
        <f>'Results from Models'!J31</f>
        <v>21245.414348059792</v>
      </c>
      <c r="H30" s="73"/>
      <c r="I30" s="73"/>
      <c r="J30" s="73"/>
      <c r="K30" s="6">
        <f t="shared" si="1"/>
        <v>0</v>
      </c>
      <c r="L30" s="76" t="e">
        <f t="shared" si="2"/>
        <v>#DIV/0!</v>
      </c>
      <c r="M30" s="5"/>
      <c r="N30" s="11">
        <f>'Results from Models'!H31/'Results from Models'!C30</f>
        <v>12406.94878637821</v>
      </c>
      <c r="O30" s="29">
        <f>IF('Results from Models'!H31=0,"-",'Results from Models'!J31/'Results from Models'!$H31)</f>
        <v>0.01585176579133544</v>
      </c>
      <c r="P30" s="29">
        <f>IF('Results from Models'!H31=0,"-",'Results from Models'!K31/'Results from Models'!$H31)</f>
        <v>0.05000000000000001</v>
      </c>
      <c r="Q30" s="26">
        <f>'Results from Models'!H31/AVERAGE('Results from Models'!C30:C31)</f>
        <v>14794.746620999296</v>
      </c>
      <c r="R30" s="6">
        <f>'Results from Models'!L31/'Results from Models'!E31</f>
        <v>694158.3420323444</v>
      </c>
      <c r="S30" s="6">
        <f>'Results from Models'!M31/'Results from Models'!D31</f>
        <v>581833.822778143</v>
      </c>
      <c r="T30" s="58">
        <f>IF('Results from Models'!F31=0,0,'Results from Models'!N31/'Results from Models'!F31)</f>
        <v>758613.27158149</v>
      </c>
      <c r="U30" s="5"/>
      <c r="V30" s="83">
        <f>'Results from Models'!Q31/'Results from Models'!H31</f>
        <v>1.2655566860326737</v>
      </c>
      <c r="W30" s="84">
        <f>'Results from Models'!Q31/AVERAGE('Results from Models'!S30:S31)</f>
        <v>0.0276323071953249</v>
      </c>
    </row>
    <row r="31" spans="1:23" s="12" customFormat="1" ht="12.75">
      <c r="A31" s="1"/>
      <c r="B31" s="63">
        <f t="shared" si="0"/>
        <v>2030</v>
      </c>
      <c r="C31" s="72">
        <f>'Results from Models'!D32/AVERAGE('Results from Models'!C31:C32)</f>
        <v>0.008839538063735738</v>
      </c>
      <c r="D31" s="5">
        <f>'Results from Models'!E32/AVERAGE('Results from Models'!C31:C32)</f>
        <v>0.00389268196960439</v>
      </c>
      <c r="E31" s="74">
        <v>0.014423162258591252</v>
      </c>
      <c r="F31" s="5"/>
      <c r="G31" s="80">
        <f>'Results from Models'!J32</f>
        <v>16089.146358058555</v>
      </c>
      <c r="H31" s="73"/>
      <c r="I31" s="73"/>
      <c r="J31" s="73"/>
      <c r="K31" s="6">
        <f t="shared" si="1"/>
        <v>0</v>
      </c>
      <c r="L31" s="76" t="e">
        <f t="shared" si="2"/>
        <v>#DIV/0!</v>
      </c>
      <c r="M31" s="5"/>
      <c r="N31" s="11">
        <f>'Results from Models'!H32/'Results from Models'!C31</f>
        <v>13227.84914115591</v>
      </c>
      <c r="O31" s="29">
        <f>IF('Results from Models'!H32=0,"-",'Results from Models'!J32/'Results from Models'!$H32)</f>
        <v>0.01662638420170827</v>
      </c>
      <c r="P31" s="29">
        <f>IF('Results from Models'!H32=0,"-",'Results from Models'!K32/'Results from Models'!$H32)</f>
        <v>0.049999999999999996</v>
      </c>
      <c r="Q31" s="26">
        <f>'Results from Models'!H32/AVERAGE('Results from Models'!C31:C32)</f>
        <v>14902.534459477687</v>
      </c>
      <c r="R31" s="6">
        <f>'Results from Models'!L32/'Results from Models'!E32</f>
        <v>747807.0983427677</v>
      </c>
      <c r="S31" s="6">
        <f>'Results from Models'!M32/'Results from Models'!D32</f>
        <v>619087.5965112393</v>
      </c>
      <c r="T31" s="58">
        <f>IF('Results from Models'!F32=0,0,'Results from Models'!N32/'Results from Models'!F32)</f>
        <v>597059.7414272999</v>
      </c>
      <c r="U31" s="5"/>
      <c r="V31" s="83">
        <f>'Results from Models'!Q32/'Results from Models'!H32</f>
        <v>1.2121375905726834</v>
      </c>
      <c r="W31" s="84">
        <f>'Results from Models'!Q32/AVERAGE('Results from Models'!S31:S32)</f>
        <v>0.02567320209931641</v>
      </c>
    </row>
    <row r="32" spans="1:23" s="12" customFormat="1" ht="12.75">
      <c r="A32" s="1"/>
      <c r="B32" s="63">
        <f t="shared" si="0"/>
        <v>2031</v>
      </c>
      <c r="C32" s="72">
        <f>'Results from Models'!D33/AVERAGE('Results from Models'!C32:C33)</f>
        <v>0.009403667378345545</v>
      </c>
      <c r="D32" s="5">
        <f>'Results from Models'!E33/AVERAGE('Results from Models'!C32:C33)</f>
        <v>0.004106569225000233</v>
      </c>
      <c r="E32" s="74">
        <v>0.015749693929294907</v>
      </c>
      <c r="F32" s="5"/>
      <c r="G32" s="80">
        <f>'Results from Models'!J33</f>
        <v>14892.253224129216</v>
      </c>
      <c r="H32" s="73"/>
      <c r="I32" s="73"/>
      <c r="J32" s="73"/>
      <c r="K32" s="6">
        <f t="shared" si="1"/>
        <v>0</v>
      </c>
      <c r="L32" s="76" t="e">
        <f t="shared" si="2"/>
        <v>#DIV/0!</v>
      </c>
      <c r="M32" s="5"/>
      <c r="N32" s="11">
        <f>'Results from Models'!H33/'Results from Models'!C32</f>
        <v>16193.417682941128</v>
      </c>
      <c r="O32" s="29">
        <f>IF('Results from Models'!H33=0,"-",'Results from Models'!J33/'Results from Models'!$H33)</f>
        <v>0.016215679061729885</v>
      </c>
      <c r="P32" s="29">
        <f>IF('Results from Models'!H33=0,"-",'Results from Models'!K33/'Results from Models'!$H33)</f>
        <v>0.05</v>
      </c>
      <c r="Q32" s="26">
        <f>'Results from Models'!H33/AVERAGE('Results from Models'!C32:C33)</f>
        <v>16302.8061350978</v>
      </c>
      <c r="R32" s="6">
        <f>'Results from Models'!L33/'Results from Models'!E33</f>
        <v>790298.7099297142</v>
      </c>
      <c r="S32" s="6">
        <f>'Results from Models'!M33/'Results from Models'!D33</f>
        <v>662524.7912919187</v>
      </c>
      <c r="T32" s="58">
        <f>IF('Results from Models'!F33=0,0,'Results from Models'!N33/'Results from Models'!F33)</f>
        <v>0</v>
      </c>
      <c r="U32" s="5"/>
      <c r="V32" s="83">
        <f>'Results from Models'!Q33/'Results from Models'!H33</f>
        <v>1.0851534049355582</v>
      </c>
      <c r="W32" s="84">
        <f>'Results from Models'!Q33/AVERAGE('Results from Models'!S32:S33)</f>
        <v>0.023373813428407844</v>
      </c>
    </row>
    <row r="33" spans="1:23" s="12" customFormat="1" ht="12.75">
      <c r="A33" s="1"/>
      <c r="B33" s="63">
        <f t="shared" si="0"/>
        <v>2032</v>
      </c>
      <c r="C33" s="72">
        <f>'Results from Models'!D34/AVERAGE('Results from Models'!C33:C34)</f>
        <v>0.0035609416012880204</v>
      </c>
      <c r="D33" s="5">
        <f>'Results from Models'!E34/AVERAGE('Results from Models'!C33:C34)</f>
        <v>0.004508923232237355</v>
      </c>
      <c r="E33" s="74">
        <v>0.01730879285302636</v>
      </c>
      <c r="F33" s="5"/>
      <c r="G33" s="80">
        <f>'Results from Models'!J34</f>
        <v>15067.889801209794</v>
      </c>
      <c r="H33" s="73"/>
      <c r="I33" s="73"/>
      <c r="J33" s="73"/>
      <c r="K33" s="6">
        <f t="shared" si="1"/>
        <v>0</v>
      </c>
      <c r="L33" s="76" t="e">
        <f t="shared" si="2"/>
        <v>#DIV/0!</v>
      </c>
      <c r="M33" s="5"/>
      <c r="N33" s="11">
        <f>'Results from Models'!H34/'Results from Models'!C33</f>
        <v>16255.644232012057</v>
      </c>
      <c r="O33" s="29">
        <f>IF('Results from Models'!H34=0,"-",'Results from Models'!J34/'Results from Models'!$H34)</f>
        <v>0.016566432906287367</v>
      </c>
      <c r="P33" s="29">
        <f>IF('Results from Models'!H34=0,"-",'Results from Models'!K34/'Results from Models'!$H34)</f>
        <v>0.05</v>
      </c>
      <c r="Q33" s="26">
        <f>'Results from Models'!H34/AVERAGE('Results from Models'!C33:C34)</f>
        <v>16321.234657879164</v>
      </c>
      <c r="R33" s="6">
        <f>'Results from Models'!L34/'Results from Models'!E34</f>
        <v>789918.1089223393</v>
      </c>
      <c r="S33" s="6">
        <f>'Results from Models'!M34/'Results from Models'!D34</f>
        <v>624954.8794893428</v>
      </c>
      <c r="T33" s="58">
        <f>IF('Results from Models'!F34=0,0,'Results from Models'!N34/'Results from Models'!F34)</f>
        <v>0</v>
      </c>
      <c r="U33" s="5"/>
      <c r="V33" s="83">
        <f>'Results from Models'!Q34/'Results from Models'!H34</f>
        <v>1.0679155840885883</v>
      </c>
      <c r="W33" s="84">
        <f>'Results from Models'!Q34/AVERAGE('Results from Models'!S33:S34)</f>
        <v>0.02187074043984997</v>
      </c>
    </row>
    <row r="34" spans="1:23" s="12" customFormat="1" ht="12.75">
      <c r="A34" s="1"/>
      <c r="B34" s="63">
        <f t="shared" si="0"/>
        <v>2033</v>
      </c>
      <c r="C34" s="72">
        <f>'Results from Models'!D35/AVERAGE('Results from Models'!C34:C35)</f>
        <v>0.000987652497532413</v>
      </c>
      <c r="D34" s="5">
        <f>'Results from Models'!E35/AVERAGE('Results from Models'!C34:C35)</f>
        <v>0.0049334251858228215</v>
      </c>
      <c r="E34" s="74">
        <v>0.019100459029785622</v>
      </c>
      <c r="F34" s="5"/>
      <c r="G34" s="80">
        <f>'Results from Models'!J35</f>
        <v>10290.000192032041</v>
      </c>
      <c r="H34" s="73"/>
      <c r="I34" s="73"/>
      <c r="J34" s="73"/>
      <c r="K34" s="6">
        <f t="shared" si="1"/>
        <v>0</v>
      </c>
      <c r="L34" s="76" t="e">
        <f t="shared" si="2"/>
        <v>#DIV/0!</v>
      </c>
      <c r="M34" s="5"/>
      <c r="N34" s="11">
        <f>'Results from Models'!H35/'Results from Models'!C34</f>
        <v>7779.580711552039</v>
      </c>
      <c r="O34" s="29">
        <f>IF('Results from Models'!H35=0,"-",'Results from Models'!J35/'Results from Models'!$H35)</f>
        <v>0.02383113161601071</v>
      </c>
      <c r="P34" s="29">
        <f>IF('Results from Models'!H35=0,"-",'Results from Models'!K35/'Results from Models'!$H35)</f>
        <v>0.05000000000000002</v>
      </c>
      <c r="Q34" s="26">
        <f>'Results from Models'!H35/AVERAGE('Results from Models'!C34:C35)</f>
        <v>10756.452886669525</v>
      </c>
      <c r="R34" s="6">
        <f>'Results from Models'!L35/'Results from Models'!E35</f>
        <v>772507.494351785</v>
      </c>
      <c r="S34" s="6">
        <f>'Results from Models'!M35/'Results from Models'!D35</f>
        <v>572473.6562997228</v>
      </c>
      <c r="T34" s="58">
        <f>IF('Results from Models'!F35=0,0,'Results from Models'!N35/'Results from Models'!F35)</f>
        <v>934400.5262887396</v>
      </c>
      <c r="U34" s="5"/>
      <c r="V34" s="83">
        <f>'Results from Models'!Q35/'Results from Models'!H35</f>
        <v>1.9467328920243103</v>
      </c>
      <c r="W34" s="84">
        <f>'Results from Models'!Q35/AVERAGE('Results from Models'!S34:S35)</f>
        <v>0.026532380478829963</v>
      </c>
    </row>
    <row r="35" spans="1:23" s="12" customFormat="1" ht="12.75">
      <c r="A35" s="1"/>
      <c r="B35" s="63">
        <f t="shared" si="0"/>
        <v>2034</v>
      </c>
      <c r="C35" s="72">
        <f>'Results from Models'!D36/AVERAGE('Results from Models'!C35:C36)</f>
        <v>0</v>
      </c>
      <c r="D35" s="5">
        <f>'Results from Models'!E36/AVERAGE('Results from Models'!C35:C36)</f>
        <v>0.005679376766098433</v>
      </c>
      <c r="E35" s="74">
        <v>0.020891127063828025</v>
      </c>
      <c r="F35" s="5"/>
      <c r="G35" s="80">
        <f>'Results from Models'!J36</f>
        <v>3311.2884338134977</v>
      </c>
      <c r="H35" s="73"/>
      <c r="I35" s="73"/>
      <c r="J35" s="73"/>
      <c r="K35" s="6">
        <f t="shared" si="1"/>
        <v>0</v>
      </c>
      <c r="L35" s="76" t="e">
        <f t="shared" si="2"/>
        <v>#DIV/0!</v>
      </c>
      <c r="M35" s="5"/>
      <c r="N35" s="11">
        <f>'Results from Models'!H36/'Results from Models'!C35</f>
        <v>5016.343597520053</v>
      </c>
      <c r="O35" s="29">
        <f>IF('Results from Models'!H36=0,"-",'Results from Models'!J36/'Results from Models'!$H36)</f>
        <v>0.02663655512642298</v>
      </c>
      <c r="P35" s="29">
        <f>IF('Results from Models'!H36=0,"-",'Results from Models'!K36/'Results from Models'!$H36)</f>
        <v>0.04999999999999999</v>
      </c>
      <c r="Q35" s="26">
        <f>'Results from Models'!H36/AVERAGE('Results from Models'!C35:C36)</f>
        <v>8337.746032927354</v>
      </c>
      <c r="R35" s="6">
        <f>'Results from Models'!L36/'Results from Models'!E36</f>
        <v>858950.0753160169</v>
      </c>
      <c r="S35" s="6" t="e">
        <f>'Results from Models'!M36/'Results from Models'!D36</f>
        <v>#DIV/0!</v>
      </c>
      <c r="T35" s="58">
        <f>IF('Results from Models'!F36=0,0,'Results from Models'!N36/'Results from Models'!F36)</f>
        <v>761760.3231376729</v>
      </c>
      <c r="U35" s="5"/>
      <c r="V35" s="83">
        <f>'Results from Models'!Q36/'Results from Models'!H36</f>
        <v>2.5418167023761717</v>
      </c>
      <c r="W35" s="84">
        <f>'Results from Models'!Q36/AVERAGE('Results from Models'!S35:S36)</f>
        <v>0.029852629079855506</v>
      </c>
    </row>
    <row r="36" spans="1:23" s="12" customFormat="1" ht="12.75">
      <c r="A36" s="1"/>
      <c r="B36" s="63">
        <f t="shared" si="0"/>
        <v>2035</v>
      </c>
      <c r="C36" s="72">
        <f>'Results from Models'!D37/AVERAGE('Results from Models'!C36:C37)</f>
        <v>0</v>
      </c>
      <c r="D36" s="5">
        <f>'Results from Models'!E37/AVERAGE('Results from Models'!C36:C37)</f>
        <v>0.003684239401005936</v>
      </c>
      <c r="E36" s="74">
        <v>0.02297125648575911</v>
      </c>
      <c r="F36" s="5"/>
      <c r="G36" s="80">
        <f>'Results from Models'!J37</f>
        <v>224.20489025137059</v>
      </c>
      <c r="H36" s="73"/>
      <c r="I36" s="73"/>
      <c r="J36" s="73"/>
      <c r="K36" s="6">
        <f t="shared" si="1"/>
        <v>0</v>
      </c>
      <c r="L36" s="76" t="e">
        <f t="shared" si="2"/>
        <v>#DIV/0!</v>
      </c>
      <c r="M36" s="5"/>
      <c r="N36" s="11">
        <f>'Results from Models'!H37/'Results from Models'!C36</f>
        <v>367.9050354435189</v>
      </c>
      <c r="O36" s="29">
        <f>IF('Results from Models'!H37=0,"-",'Results from Models'!J37/'Results from Models'!$H37)</f>
        <v>0.12096833579891526</v>
      </c>
      <c r="P36" s="29">
        <f>IF('Results from Models'!H37=0,"-",'Results from Models'!K37/'Results from Models'!$H37)</f>
        <v>0.05</v>
      </c>
      <c r="Q36" s="26">
        <f>'Results from Models'!H37/AVERAGE('Results from Models'!C36:C37)</f>
        <v>735.8100708870378</v>
      </c>
      <c r="R36" s="6">
        <f>'Results from Models'!L37/'Results from Models'!E37</f>
        <v>1127706.4858448114</v>
      </c>
      <c r="S36" s="6" t="e">
        <f>'Results from Models'!M37/'Results from Models'!D37</f>
        <v>#DIV/0!</v>
      </c>
      <c r="T36" s="58">
        <f>IF('Results from Models'!F37=0,0,'Results from Models'!N37/'Results from Models'!F37)</f>
        <v>628370.2506987986</v>
      </c>
      <c r="U36" s="5"/>
      <c r="V36" s="83">
        <f>'Results from Models'!Q37/'Results from Models'!H37</f>
        <v>31.802052063763465</v>
      </c>
      <c r="W36" s="84">
        <f>'Results from Models'!Q37/AVERAGE('Results from Models'!S36:S37)</f>
        <v>0.036991504011101274</v>
      </c>
    </row>
    <row r="38" ht="11.25"/>
    <row r="244" spans="1:44" s="7" customFormat="1"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row>
    <row r="260" ht="68.25" customHeight="1"/>
  </sheetData>
  <printOptions/>
  <pageMargins left="0.75" right="0.75" top="1" bottom="1" header="0.5" footer="0.5"/>
  <pageSetup fitToHeight="1" fitToWidth="1" horizontalDpi="1200" verticalDpi="1200" orientation="landscape" paperSize="9" scale="30" r:id="rId2"/>
  <headerFooter alignWithMargins="0">
    <oddHeader>&amp;L&amp;8Actuarial Services&amp;R&amp;B&amp;8Strictly Confidential</oddHeader>
    <oddFooter xml:space="preserve">&amp;C&amp;8Page &amp;P of &amp;N
 [ &amp;A ]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L220"/>
  <sheetViews>
    <sheetView zoomScale="80" zoomScaleNormal="80" workbookViewId="0" topLeftCell="A1">
      <selection activeCell="AA11" sqref="AA11"/>
    </sheetView>
  </sheetViews>
  <sheetFormatPr defaultColWidth="9.140625" defaultRowHeight="12.75"/>
  <cols>
    <col min="1" max="15" width="9.140625" style="33" customWidth="1"/>
    <col min="16" max="16" width="39.28125" style="33" hidden="1" customWidth="1"/>
    <col min="17" max="21" width="9.140625" style="33" hidden="1" customWidth="1"/>
    <col min="22" max="16384" width="9.140625" style="33" customWidth="1"/>
  </cols>
  <sheetData>
    <row r="1" spans="1:9" ht="12.75">
      <c r="A1" s="32" t="s">
        <v>40</v>
      </c>
      <c r="I1" s="34"/>
    </row>
    <row r="2" spans="1:38" s="36" customFormat="1" ht="12.75">
      <c r="A2" s="33"/>
      <c r="B2" s="33"/>
      <c r="C2" s="33"/>
      <c r="D2" s="33"/>
      <c r="E2" s="33"/>
      <c r="F2" s="33"/>
      <c r="G2" s="33"/>
      <c r="H2" s="33"/>
      <c r="I2" s="34"/>
      <c r="J2" s="35"/>
      <c r="K2" s="35"/>
      <c r="L2" s="35"/>
      <c r="M2" s="35"/>
      <c r="N2" s="35"/>
      <c r="O2" s="35"/>
      <c r="AH2" s="37"/>
      <c r="AI2" s="38"/>
      <c r="AJ2" s="38"/>
      <c r="AK2" s="38"/>
      <c r="AL2" s="38"/>
    </row>
    <row r="3" spans="3:38" s="36" customFormat="1" ht="11.25">
      <c r="C3" s="35"/>
      <c r="D3" s="35"/>
      <c r="E3" s="35"/>
      <c r="F3" s="35"/>
      <c r="G3" s="35"/>
      <c r="H3" s="35"/>
      <c r="I3" s="35"/>
      <c r="J3" s="35"/>
      <c r="K3" s="35"/>
      <c r="L3" s="35"/>
      <c r="M3" s="35"/>
      <c r="N3" s="35"/>
      <c r="O3" s="35"/>
      <c r="AH3" s="37"/>
      <c r="AI3" s="38"/>
      <c r="AJ3" s="38"/>
      <c r="AK3" s="38"/>
      <c r="AL3" s="38"/>
    </row>
    <row r="4" spans="2:38" s="36" customFormat="1" ht="11.25">
      <c r="B4" s="39"/>
      <c r="C4" s="35"/>
      <c r="D4" s="35"/>
      <c r="E4" s="35"/>
      <c r="F4" s="35"/>
      <c r="G4" s="35"/>
      <c r="H4" s="35"/>
      <c r="I4" s="35"/>
      <c r="J4" s="35"/>
      <c r="K4" s="35"/>
      <c r="L4" s="35"/>
      <c r="M4" s="35"/>
      <c r="N4" s="35"/>
      <c r="O4" s="35"/>
      <c r="P4" s="101" t="s">
        <v>33</v>
      </c>
      <c r="Q4" s="101"/>
      <c r="R4" s="101"/>
      <c r="S4" s="101"/>
      <c r="T4" s="101"/>
      <c r="U4" s="101"/>
      <c r="AH4" s="37"/>
      <c r="AI4" s="38"/>
      <c r="AJ4" s="38"/>
      <c r="AK4" s="38"/>
      <c r="AL4" s="38"/>
    </row>
    <row r="5" spans="3:38" s="36" customFormat="1" ht="11.25">
      <c r="C5" s="35"/>
      <c r="D5" s="35"/>
      <c r="E5" s="35"/>
      <c r="F5" s="35"/>
      <c r="G5" s="35"/>
      <c r="H5" s="35"/>
      <c r="I5" s="35"/>
      <c r="J5" s="35"/>
      <c r="K5" s="35"/>
      <c r="L5" s="35"/>
      <c r="M5" s="35"/>
      <c r="N5" s="35"/>
      <c r="O5" s="35"/>
      <c r="P5" s="101"/>
      <c r="Q5" s="101"/>
      <c r="R5" s="101"/>
      <c r="S5" s="101"/>
      <c r="T5" s="101"/>
      <c r="U5" s="101"/>
      <c r="AH5" s="37"/>
      <c r="AI5" s="38"/>
      <c r="AJ5" s="38"/>
      <c r="AK5" s="38"/>
      <c r="AL5" s="38"/>
    </row>
    <row r="6" spans="3:38" s="36" customFormat="1" ht="11.25">
      <c r="C6" s="35"/>
      <c r="D6" s="35"/>
      <c r="E6" s="35"/>
      <c r="F6" s="35"/>
      <c r="G6" s="35"/>
      <c r="H6" s="35"/>
      <c r="I6" s="35"/>
      <c r="J6" s="35"/>
      <c r="K6" s="35"/>
      <c r="L6" s="35"/>
      <c r="M6" s="35"/>
      <c r="N6" s="35"/>
      <c r="O6" s="35"/>
      <c r="P6" s="101"/>
      <c r="Q6" s="101"/>
      <c r="R6" s="101"/>
      <c r="S6" s="101"/>
      <c r="T6" s="101"/>
      <c r="U6" s="101"/>
      <c r="AH6" s="37"/>
      <c r="AI6" s="38"/>
      <c r="AJ6" s="38"/>
      <c r="AK6" s="38"/>
      <c r="AL6" s="38"/>
    </row>
    <row r="7" spans="3:38" s="36" customFormat="1" ht="11.25">
      <c r="C7" s="35"/>
      <c r="D7" s="35"/>
      <c r="E7" s="35"/>
      <c r="F7" s="35"/>
      <c r="G7" s="35"/>
      <c r="H7" s="35"/>
      <c r="I7" s="35"/>
      <c r="J7" s="35"/>
      <c r="K7" s="35"/>
      <c r="L7" s="35"/>
      <c r="M7" s="35"/>
      <c r="N7" s="35"/>
      <c r="O7" s="35"/>
      <c r="P7" s="101"/>
      <c r="Q7" s="101"/>
      <c r="R7" s="101"/>
      <c r="S7" s="101"/>
      <c r="T7" s="101"/>
      <c r="U7" s="101"/>
      <c r="AH7" s="37"/>
      <c r="AI7" s="38"/>
      <c r="AJ7" s="38"/>
      <c r="AK7" s="38"/>
      <c r="AL7" s="38"/>
    </row>
    <row r="8" spans="3:38" s="36" customFormat="1" ht="11.25">
      <c r="C8" s="35"/>
      <c r="D8" s="35"/>
      <c r="E8" s="35"/>
      <c r="F8" s="35"/>
      <c r="G8" s="35"/>
      <c r="H8" s="35"/>
      <c r="I8" s="35"/>
      <c r="J8" s="35"/>
      <c r="K8" s="35"/>
      <c r="L8" s="35"/>
      <c r="M8" s="35"/>
      <c r="N8" s="35"/>
      <c r="O8" s="35"/>
      <c r="P8" s="41"/>
      <c r="AH8" s="37"/>
      <c r="AI8" s="38"/>
      <c r="AJ8" s="38"/>
      <c r="AK8" s="38"/>
      <c r="AL8" s="38"/>
    </row>
    <row r="9" spans="3:38" s="36" customFormat="1" ht="11.25">
      <c r="C9" s="35"/>
      <c r="D9" s="35"/>
      <c r="E9" s="35"/>
      <c r="F9" s="35"/>
      <c r="G9" s="35"/>
      <c r="H9" s="35"/>
      <c r="I9" s="35"/>
      <c r="J9" s="35"/>
      <c r="K9" s="35"/>
      <c r="L9" s="35"/>
      <c r="M9" s="35"/>
      <c r="N9" s="35"/>
      <c r="O9" s="35"/>
      <c r="AH9" s="37"/>
      <c r="AI9" s="38"/>
      <c r="AJ9" s="38"/>
      <c r="AK9" s="38"/>
      <c r="AL9" s="38"/>
    </row>
    <row r="10" spans="3:38" s="36" customFormat="1" ht="11.25">
      <c r="C10" s="35"/>
      <c r="D10" s="35"/>
      <c r="E10" s="35"/>
      <c r="F10" s="35"/>
      <c r="G10" s="35"/>
      <c r="H10" s="35"/>
      <c r="I10" s="35"/>
      <c r="J10" s="35"/>
      <c r="K10" s="35"/>
      <c r="L10" s="35"/>
      <c r="M10" s="35"/>
      <c r="N10" s="35"/>
      <c r="O10" s="35"/>
      <c r="AH10" s="37"/>
      <c r="AI10" s="38"/>
      <c r="AJ10" s="38"/>
      <c r="AK10" s="38"/>
      <c r="AL10" s="38"/>
    </row>
    <row r="11" spans="3:38" s="36" customFormat="1" ht="11.25">
      <c r="C11" s="35"/>
      <c r="D11" s="35"/>
      <c r="E11" s="35"/>
      <c r="F11" s="35"/>
      <c r="G11" s="35"/>
      <c r="H11" s="35"/>
      <c r="I11" s="35"/>
      <c r="J11" s="35"/>
      <c r="K11" s="35"/>
      <c r="L11" s="35"/>
      <c r="M11" s="35"/>
      <c r="N11" s="35"/>
      <c r="O11" s="35"/>
      <c r="P11" s="42" t="s">
        <v>38</v>
      </c>
      <c r="AH11" s="37"/>
      <c r="AI11" s="38"/>
      <c r="AJ11" s="38"/>
      <c r="AK11" s="38"/>
      <c r="AL11" s="38"/>
    </row>
    <row r="12" spans="3:38" s="36" customFormat="1" ht="11.25">
      <c r="C12" s="35"/>
      <c r="D12" s="35"/>
      <c r="E12" s="35"/>
      <c r="F12" s="35"/>
      <c r="G12" s="35"/>
      <c r="H12" s="35"/>
      <c r="I12" s="35"/>
      <c r="J12" s="35"/>
      <c r="K12" s="35"/>
      <c r="L12" s="35"/>
      <c r="M12" s="35"/>
      <c r="N12" s="35"/>
      <c r="O12" s="35"/>
      <c r="P12" s="36" t="s">
        <v>39</v>
      </c>
      <c r="AH12" s="37"/>
      <c r="AI12" s="38"/>
      <c r="AJ12" s="38"/>
      <c r="AK12" s="38"/>
      <c r="AL12" s="38"/>
    </row>
    <row r="13" spans="3:38" s="36" customFormat="1" ht="11.25">
      <c r="C13" s="35"/>
      <c r="D13" s="35"/>
      <c r="E13" s="35"/>
      <c r="F13" s="35"/>
      <c r="G13" s="35"/>
      <c r="H13" s="35"/>
      <c r="I13" s="35"/>
      <c r="J13" s="35"/>
      <c r="K13" s="35"/>
      <c r="L13" s="35"/>
      <c r="M13" s="35"/>
      <c r="N13" s="35"/>
      <c r="O13" s="35"/>
      <c r="AH13" s="37"/>
      <c r="AI13" s="38"/>
      <c r="AJ13" s="38"/>
      <c r="AK13" s="38"/>
      <c r="AL13" s="38"/>
    </row>
    <row r="14" spans="3:38" s="36" customFormat="1" ht="11.25">
      <c r="C14" s="35"/>
      <c r="D14" s="35"/>
      <c r="E14" s="35"/>
      <c r="F14" s="35"/>
      <c r="G14" s="35"/>
      <c r="H14" s="35"/>
      <c r="I14" s="35"/>
      <c r="J14" s="35"/>
      <c r="K14" s="35"/>
      <c r="L14" s="35"/>
      <c r="M14" s="35"/>
      <c r="N14" s="35"/>
      <c r="O14" s="35"/>
      <c r="AH14" s="37"/>
      <c r="AI14" s="38"/>
      <c r="AJ14" s="38"/>
      <c r="AK14" s="38"/>
      <c r="AL14" s="38"/>
    </row>
    <row r="15" spans="3:38" s="36" customFormat="1" ht="11.25">
      <c r="C15" s="35"/>
      <c r="D15" s="35"/>
      <c r="E15" s="35"/>
      <c r="F15" s="35"/>
      <c r="G15" s="35"/>
      <c r="H15" s="35"/>
      <c r="I15" s="35"/>
      <c r="J15" s="35"/>
      <c r="K15" s="35"/>
      <c r="L15" s="35"/>
      <c r="M15" s="35"/>
      <c r="N15" s="35"/>
      <c r="O15" s="35"/>
      <c r="AH15" s="37"/>
      <c r="AI15" s="38"/>
      <c r="AJ15" s="38"/>
      <c r="AK15" s="38"/>
      <c r="AL15" s="38"/>
    </row>
    <row r="16" spans="3:38" s="36" customFormat="1" ht="11.25">
      <c r="C16" s="35"/>
      <c r="D16" s="35"/>
      <c r="E16" s="35"/>
      <c r="F16" s="35"/>
      <c r="G16" s="35"/>
      <c r="H16" s="35"/>
      <c r="I16" s="35"/>
      <c r="J16" s="35"/>
      <c r="K16" s="35"/>
      <c r="L16" s="35"/>
      <c r="M16" s="35"/>
      <c r="N16" s="35"/>
      <c r="O16" s="35"/>
      <c r="AH16" s="37"/>
      <c r="AI16" s="38"/>
      <c r="AJ16" s="38"/>
      <c r="AK16" s="38"/>
      <c r="AL16" s="38"/>
    </row>
    <row r="17" spans="3:38" s="36" customFormat="1" ht="11.25">
      <c r="C17" s="35"/>
      <c r="D17" s="35"/>
      <c r="E17" s="35"/>
      <c r="F17" s="35"/>
      <c r="G17" s="35"/>
      <c r="H17" s="35"/>
      <c r="I17" s="35"/>
      <c r="J17" s="35"/>
      <c r="K17" s="35"/>
      <c r="L17" s="35"/>
      <c r="M17" s="35"/>
      <c r="N17" s="35"/>
      <c r="O17" s="35"/>
      <c r="AH17" s="37"/>
      <c r="AI17" s="38"/>
      <c r="AJ17" s="38"/>
      <c r="AK17" s="38"/>
      <c r="AL17" s="38"/>
    </row>
    <row r="18" spans="3:38" s="36" customFormat="1" ht="11.25">
      <c r="C18" s="35"/>
      <c r="D18" s="35"/>
      <c r="E18" s="35"/>
      <c r="F18" s="35"/>
      <c r="G18" s="35"/>
      <c r="H18" s="35"/>
      <c r="I18" s="35"/>
      <c r="J18" s="35"/>
      <c r="K18" s="35"/>
      <c r="L18" s="35"/>
      <c r="M18" s="35"/>
      <c r="N18" s="35"/>
      <c r="O18" s="35"/>
      <c r="AH18" s="37"/>
      <c r="AI18" s="38"/>
      <c r="AJ18" s="38"/>
      <c r="AK18" s="38"/>
      <c r="AL18" s="38"/>
    </row>
    <row r="19" spans="3:38" s="36" customFormat="1" ht="11.25">
      <c r="C19" s="35"/>
      <c r="D19" s="35"/>
      <c r="E19" s="35"/>
      <c r="F19" s="35"/>
      <c r="G19" s="35"/>
      <c r="H19" s="35"/>
      <c r="I19" s="35"/>
      <c r="J19" s="35"/>
      <c r="K19" s="35"/>
      <c r="L19" s="35"/>
      <c r="M19" s="35"/>
      <c r="N19" s="35"/>
      <c r="O19" s="35"/>
      <c r="AH19" s="37"/>
      <c r="AI19" s="38"/>
      <c r="AJ19" s="38"/>
      <c r="AK19" s="38"/>
      <c r="AL19" s="38"/>
    </row>
    <row r="20" spans="3:38" s="36" customFormat="1" ht="11.25">
      <c r="C20" s="35"/>
      <c r="D20" s="35"/>
      <c r="E20" s="35"/>
      <c r="F20" s="35"/>
      <c r="G20" s="35"/>
      <c r="H20" s="35"/>
      <c r="I20" s="35"/>
      <c r="J20" s="35"/>
      <c r="K20" s="35"/>
      <c r="L20" s="35"/>
      <c r="M20" s="35"/>
      <c r="N20" s="35"/>
      <c r="O20" s="35"/>
      <c r="AH20" s="37"/>
      <c r="AI20" s="38"/>
      <c r="AJ20" s="38"/>
      <c r="AK20" s="38"/>
      <c r="AL20" s="38"/>
    </row>
    <row r="21" spans="3:38" s="36" customFormat="1" ht="11.25">
      <c r="C21" s="35"/>
      <c r="D21" s="35"/>
      <c r="E21" s="35"/>
      <c r="F21" s="35"/>
      <c r="G21" s="35"/>
      <c r="H21" s="35"/>
      <c r="I21" s="35"/>
      <c r="J21" s="35"/>
      <c r="K21" s="35"/>
      <c r="L21" s="35"/>
      <c r="M21" s="35"/>
      <c r="N21" s="35"/>
      <c r="O21" s="35"/>
      <c r="AH21" s="37"/>
      <c r="AI21" s="38"/>
      <c r="AJ21" s="38"/>
      <c r="AK21" s="38"/>
      <c r="AL21" s="38"/>
    </row>
    <row r="22" spans="3:38" s="36" customFormat="1" ht="11.25">
      <c r="C22" s="35"/>
      <c r="D22" s="35"/>
      <c r="E22" s="35"/>
      <c r="F22" s="35"/>
      <c r="G22" s="35"/>
      <c r="H22" s="35"/>
      <c r="I22" s="35"/>
      <c r="J22" s="35"/>
      <c r="K22" s="35"/>
      <c r="L22" s="35"/>
      <c r="M22" s="35"/>
      <c r="N22" s="35"/>
      <c r="O22" s="35"/>
      <c r="AH22" s="37"/>
      <c r="AI22" s="38"/>
      <c r="AJ22" s="38"/>
      <c r="AK22" s="38"/>
      <c r="AL22" s="38"/>
    </row>
    <row r="23" spans="3:38" s="36" customFormat="1" ht="11.25">
      <c r="C23" s="35"/>
      <c r="D23" s="35"/>
      <c r="E23" s="35"/>
      <c r="F23" s="35"/>
      <c r="G23" s="35"/>
      <c r="H23" s="35"/>
      <c r="I23" s="35"/>
      <c r="J23" s="35"/>
      <c r="K23" s="35"/>
      <c r="L23" s="35"/>
      <c r="M23" s="35"/>
      <c r="N23" s="35"/>
      <c r="O23" s="35"/>
      <c r="AH23" s="37"/>
      <c r="AI23" s="38"/>
      <c r="AJ23" s="38"/>
      <c r="AK23" s="38"/>
      <c r="AL23" s="38"/>
    </row>
    <row r="24" spans="3:38" s="36" customFormat="1" ht="11.25">
      <c r="C24" s="35"/>
      <c r="D24" s="35"/>
      <c r="E24" s="35"/>
      <c r="F24" s="35"/>
      <c r="G24" s="35"/>
      <c r="H24" s="35"/>
      <c r="I24" s="35"/>
      <c r="J24" s="35"/>
      <c r="K24" s="35"/>
      <c r="L24" s="35"/>
      <c r="M24" s="35"/>
      <c r="N24" s="35"/>
      <c r="O24" s="35"/>
      <c r="AH24" s="37"/>
      <c r="AI24" s="38"/>
      <c r="AJ24" s="38"/>
      <c r="AK24" s="38"/>
      <c r="AL24" s="38"/>
    </row>
    <row r="25" spans="3:38" s="36" customFormat="1" ht="11.25">
      <c r="C25" s="35"/>
      <c r="D25" s="35"/>
      <c r="E25" s="35"/>
      <c r="F25" s="35"/>
      <c r="G25" s="35"/>
      <c r="H25" s="35"/>
      <c r="I25" s="35"/>
      <c r="J25" s="35"/>
      <c r="K25" s="35"/>
      <c r="L25" s="35"/>
      <c r="M25" s="35"/>
      <c r="N25" s="35"/>
      <c r="O25" s="35"/>
      <c r="AH25" s="37"/>
      <c r="AI25" s="38"/>
      <c r="AJ25" s="38"/>
      <c r="AK25" s="38"/>
      <c r="AL25" s="38"/>
    </row>
    <row r="26" spans="1:38" s="36" customFormat="1" ht="12.75">
      <c r="A26" s="32" t="s">
        <v>50</v>
      </c>
      <c r="C26" s="35"/>
      <c r="D26" s="35"/>
      <c r="E26" s="35"/>
      <c r="F26" s="35"/>
      <c r="G26" s="35"/>
      <c r="H26" s="35"/>
      <c r="I26" s="35"/>
      <c r="J26" s="35"/>
      <c r="K26" s="35"/>
      <c r="L26" s="35"/>
      <c r="M26" s="35"/>
      <c r="N26" s="35"/>
      <c r="O26" s="35"/>
      <c r="AH26" s="37"/>
      <c r="AI26" s="38"/>
      <c r="AJ26" s="38"/>
      <c r="AK26" s="38"/>
      <c r="AL26" s="38"/>
    </row>
    <row r="27" spans="3:38" s="36" customFormat="1" ht="11.25">
      <c r="C27" s="35"/>
      <c r="D27" s="35"/>
      <c r="E27" s="35"/>
      <c r="F27" s="35"/>
      <c r="G27" s="35"/>
      <c r="H27" s="35"/>
      <c r="I27" s="35"/>
      <c r="J27" s="35"/>
      <c r="K27" s="35"/>
      <c r="L27" s="35"/>
      <c r="M27" s="35"/>
      <c r="N27" s="35"/>
      <c r="O27" s="35"/>
      <c r="AH27" s="37"/>
      <c r="AI27" s="38"/>
      <c r="AJ27" s="38"/>
      <c r="AK27" s="38"/>
      <c r="AL27" s="38"/>
    </row>
    <row r="28" spans="3:38" s="36" customFormat="1" ht="11.25">
      <c r="C28" s="35"/>
      <c r="D28" s="35"/>
      <c r="E28" s="35"/>
      <c r="F28" s="35"/>
      <c r="G28" s="35"/>
      <c r="H28" s="35"/>
      <c r="I28" s="35"/>
      <c r="J28" s="35"/>
      <c r="K28" s="35"/>
      <c r="L28" s="35"/>
      <c r="M28" s="35"/>
      <c r="N28" s="35"/>
      <c r="O28" s="35"/>
      <c r="AH28" s="37"/>
      <c r="AI28" s="38"/>
      <c r="AJ28" s="38"/>
      <c r="AK28" s="38"/>
      <c r="AL28" s="38"/>
    </row>
    <row r="29" spans="3:38" s="36" customFormat="1" ht="11.25">
      <c r="C29" s="35"/>
      <c r="D29" s="35"/>
      <c r="E29" s="35"/>
      <c r="F29" s="35"/>
      <c r="G29" s="35"/>
      <c r="H29" s="35"/>
      <c r="I29" s="35"/>
      <c r="J29" s="35"/>
      <c r="K29" s="35"/>
      <c r="L29" s="35"/>
      <c r="M29" s="35"/>
      <c r="N29" s="35"/>
      <c r="O29" s="35"/>
      <c r="AH29" s="37"/>
      <c r="AI29" s="38"/>
      <c r="AJ29" s="38"/>
      <c r="AK29" s="38"/>
      <c r="AL29" s="38"/>
    </row>
    <row r="30" spans="3:38" s="36" customFormat="1" ht="11.25">
      <c r="C30" s="35"/>
      <c r="D30" s="35"/>
      <c r="E30" s="35"/>
      <c r="F30" s="35"/>
      <c r="G30" s="35"/>
      <c r="H30" s="35"/>
      <c r="I30" s="35"/>
      <c r="J30" s="35"/>
      <c r="K30" s="35"/>
      <c r="L30" s="35"/>
      <c r="M30" s="35"/>
      <c r="N30" s="35"/>
      <c r="O30" s="35"/>
      <c r="AH30" s="37"/>
      <c r="AI30" s="38"/>
      <c r="AJ30" s="38"/>
      <c r="AK30" s="38"/>
      <c r="AL30" s="38"/>
    </row>
    <row r="31" spans="3:38" s="36" customFormat="1" ht="11.25">
      <c r="C31" s="35"/>
      <c r="D31" s="35"/>
      <c r="E31" s="35"/>
      <c r="F31" s="35"/>
      <c r="G31" s="35"/>
      <c r="H31" s="35"/>
      <c r="I31" s="35"/>
      <c r="J31" s="35"/>
      <c r="K31" s="35"/>
      <c r="L31" s="35"/>
      <c r="M31" s="35"/>
      <c r="N31" s="35"/>
      <c r="O31" s="35"/>
      <c r="AH31" s="37"/>
      <c r="AI31" s="38"/>
      <c r="AJ31" s="38"/>
      <c r="AK31" s="38"/>
      <c r="AL31" s="38"/>
    </row>
    <row r="32" spans="3:38" s="36" customFormat="1" ht="11.25">
      <c r="C32" s="35"/>
      <c r="D32" s="35"/>
      <c r="E32" s="35"/>
      <c r="F32" s="35"/>
      <c r="G32" s="35"/>
      <c r="H32" s="35"/>
      <c r="I32" s="35"/>
      <c r="J32" s="35"/>
      <c r="K32" s="35"/>
      <c r="L32" s="35"/>
      <c r="M32" s="35"/>
      <c r="N32" s="35"/>
      <c r="O32" s="35"/>
      <c r="AH32" s="37"/>
      <c r="AI32" s="38"/>
      <c r="AJ32" s="38"/>
      <c r="AK32" s="38"/>
      <c r="AL32" s="38"/>
    </row>
    <row r="33" spans="3:38" s="36" customFormat="1" ht="11.25">
      <c r="C33" s="35"/>
      <c r="D33" s="35"/>
      <c r="E33" s="35"/>
      <c r="F33" s="35"/>
      <c r="G33" s="35"/>
      <c r="H33" s="35"/>
      <c r="I33" s="35"/>
      <c r="J33" s="35"/>
      <c r="K33" s="35"/>
      <c r="L33" s="35"/>
      <c r="M33" s="35"/>
      <c r="N33" s="35"/>
      <c r="O33" s="35"/>
      <c r="AH33" s="37"/>
      <c r="AI33" s="38"/>
      <c r="AJ33" s="38"/>
      <c r="AK33" s="38"/>
      <c r="AL33" s="38"/>
    </row>
    <row r="34" spans="3:38" s="36" customFormat="1" ht="11.25">
      <c r="C34" s="35"/>
      <c r="D34" s="35"/>
      <c r="E34" s="35"/>
      <c r="F34" s="35"/>
      <c r="G34" s="35"/>
      <c r="H34" s="35"/>
      <c r="I34" s="35"/>
      <c r="J34" s="35"/>
      <c r="K34" s="35"/>
      <c r="L34" s="35"/>
      <c r="M34" s="35"/>
      <c r="N34" s="35"/>
      <c r="O34" s="35"/>
      <c r="AH34" s="37"/>
      <c r="AI34" s="38"/>
      <c r="AJ34" s="38"/>
      <c r="AK34" s="38"/>
      <c r="AL34" s="38"/>
    </row>
    <row r="35" spans="3:38" s="36" customFormat="1" ht="11.25">
      <c r="C35" s="35"/>
      <c r="D35" s="35"/>
      <c r="E35" s="35"/>
      <c r="F35" s="35"/>
      <c r="G35" s="35"/>
      <c r="H35" s="35"/>
      <c r="I35" s="35"/>
      <c r="J35" s="35"/>
      <c r="K35" s="35"/>
      <c r="L35" s="35"/>
      <c r="M35" s="35"/>
      <c r="N35" s="35"/>
      <c r="O35" s="35"/>
      <c r="AH35" s="37"/>
      <c r="AI35" s="38"/>
      <c r="AJ35" s="38"/>
      <c r="AK35" s="38"/>
      <c r="AL35" s="38"/>
    </row>
    <row r="36" spans="3:38" s="36" customFormat="1" ht="11.25">
      <c r="C36" s="35"/>
      <c r="D36" s="35"/>
      <c r="E36" s="35"/>
      <c r="F36" s="35"/>
      <c r="G36" s="35"/>
      <c r="H36" s="35"/>
      <c r="I36" s="35"/>
      <c r="J36" s="35"/>
      <c r="K36" s="35"/>
      <c r="L36" s="35"/>
      <c r="M36" s="35"/>
      <c r="N36" s="35"/>
      <c r="O36" s="35"/>
      <c r="AH36" s="37"/>
      <c r="AI36" s="38"/>
      <c r="AJ36" s="38"/>
      <c r="AK36" s="38"/>
      <c r="AL36" s="38"/>
    </row>
    <row r="37" spans="3:38" s="36" customFormat="1" ht="11.25">
      <c r="C37" s="35"/>
      <c r="D37" s="35"/>
      <c r="E37" s="35"/>
      <c r="F37" s="35"/>
      <c r="G37" s="35"/>
      <c r="H37" s="35"/>
      <c r="I37" s="35"/>
      <c r="J37" s="35"/>
      <c r="K37" s="35"/>
      <c r="L37" s="35"/>
      <c r="M37" s="35"/>
      <c r="N37" s="35"/>
      <c r="O37" s="35"/>
      <c r="AH37" s="37"/>
      <c r="AI37" s="38"/>
      <c r="AJ37" s="38"/>
      <c r="AK37" s="38"/>
      <c r="AL37" s="38"/>
    </row>
    <row r="38" spans="3:38" s="36" customFormat="1" ht="11.25">
      <c r="C38" s="35"/>
      <c r="D38" s="35"/>
      <c r="E38" s="35"/>
      <c r="F38" s="35"/>
      <c r="G38" s="35"/>
      <c r="H38" s="35"/>
      <c r="I38" s="35"/>
      <c r="J38" s="35"/>
      <c r="K38" s="35"/>
      <c r="L38" s="35"/>
      <c r="M38" s="35"/>
      <c r="N38" s="35"/>
      <c r="O38" s="35"/>
      <c r="AH38" s="37"/>
      <c r="AI38" s="38"/>
      <c r="AJ38" s="38"/>
      <c r="AK38" s="38"/>
      <c r="AL38" s="38"/>
    </row>
    <row r="39" spans="3:38" s="36" customFormat="1" ht="11.25">
      <c r="C39" s="35"/>
      <c r="D39" s="35"/>
      <c r="E39" s="35"/>
      <c r="F39" s="35"/>
      <c r="G39" s="35"/>
      <c r="H39" s="35"/>
      <c r="I39" s="35"/>
      <c r="J39" s="35"/>
      <c r="K39" s="35"/>
      <c r="L39" s="35"/>
      <c r="M39" s="35"/>
      <c r="N39" s="35"/>
      <c r="O39" s="35"/>
      <c r="AH39" s="37"/>
      <c r="AI39" s="38"/>
      <c r="AJ39" s="38"/>
      <c r="AK39" s="38"/>
      <c r="AL39" s="38"/>
    </row>
    <row r="40" spans="3:38" s="36" customFormat="1" ht="11.25">
      <c r="C40" s="35"/>
      <c r="D40" s="35"/>
      <c r="E40" s="35"/>
      <c r="F40" s="35"/>
      <c r="G40" s="35"/>
      <c r="H40" s="35"/>
      <c r="I40" s="35"/>
      <c r="J40" s="35"/>
      <c r="K40" s="35"/>
      <c r="L40" s="35"/>
      <c r="M40" s="35"/>
      <c r="N40" s="35"/>
      <c r="O40" s="35"/>
      <c r="AH40" s="37"/>
      <c r="AI40" s="38"/>
      <c r="AJ40" s="38"/>
      <c r="AK40" s="38"/>
      <c r="AL40" s="38"/>
    </row>
    <row r="41" spans="3:38" s="36" customFormat="1" ht="11.25">
      <c r="C41" s="35"/>
      <c r="D41" s="35"/>
      <c r="E41" s="35"/>
      <c r="F41" s="35"/>
      <c r="G41" s="35"/>
      <c r="H41" s="35"/>
      <c r="I41" s="35"/>
      <c r="J41" s="35"/>
      <c r="K41" s="35"/>
      <c r="L41" s="35"/>
      <c r="M41" s="35"/>
      <c r="N41" s="35"/>
      <c r="O41" s="35"/>
      <c r="AH41" s="37"/>
      <c r="AI41" s="38"/>
      <c r="AJ41" s="38"/>
      <c r="AK41" s="38"/>
      <c r="AL41" s="38"/>
    </row>
    <row r="42" spans="3:38" s="36" customFormat="1" ht="11.25">
      <c r="C42" s="35"/>
      <c r="D42" s="35"/>
      <c r="E42" s="35"/>
      <c r="F42" s="35"/>
      <c r="G42" s="35"/>
      <c r="H42" s="35"/>
      <c r="I42" s="35"/>
      <c r="J42" s="35"/>
      <c r="K42" s="35"/>
      <c r="L42" s="35"/>
      <c r="M42" s="35"/>
      <c r="N42" s="35"/>
      <c r="O42" s="35"/>
      <c r="AH42" s="37"/>
      <c r="AI42" s="38"/>
      <c r="AJ42" s="38"/>
      <c r="AK42" s="38"/>
      <c r="AL42" s="38"/>
    </row>
    <row r="43" spans="3:38" s="36" customFormat="1" ht="11.25">
      <c r="C43" s="35"/>
      <c r="D43" s="35"/>
      <c r="E43" s="35"/>
      <c r="F43" s="35"/>
      <c r="G43" s="35"/>
      <c r="H43" s="35"/>
      <c r="I43" s="35"/>
      <c r="J43" s="35"/>
      <c r="K43" s="35"/>
      <c r="L43" s="35"/>
      <c r="M43" s="35"/>
      <c r="N43" s="35"/>
      <c r="O43" s="35"/>
      <c r="AH43" s="37"/>
      <c r="AI43" s="38"/>
      <c r="AJ43" s="38"/>
      <c r="AK43" s="38"/>
      <c r="AL43" s="38"/>
    </row>
    <row r="44" spans="3:38" s="36" customFormat="1" ht="11.25">
      <c r="C44" s="35"/>
      <c r="D44" s="35"/>
      <c r="E44" s="35"/>
      <c r="F44" s="35"/>
      <c r="G44" s="35"/>
      <c r="H44" s="35"/>
      <c r="I44" s="35"/>
      <c r="J44" s="35"/>
      <c r="K44" s="35"/>
      <c r="L44" s="35"/>
      <c r="M44" s="35"/>
      <c r="N44" s="35"/>
      <c r="O44" s="35"/>
      <c r="AH44" s="37"/>
      <c r="AI44" s="38"/>
      <c r="AJ44" s="38"/>
      <c r="AK44" s="38"/>
      <c r="AL44" s="38"/>
    </row>
    <row r="45" spans="3:38" s="36" customFormat="1" ht="11.25">
      <c r="C45" s="35"/>
      <c r="D45" s="35"/>
      <c r="E45" s="35"/>
      <c r="F45" s="35"/>
      <c r="G45" s="35"/>
      <c r="H45" s="35"/>
      <c r="I45" s="35"/>
      <c r="J45" s="35"/>
      <c r="K45" s="35"/>
      <c r="L45" s="35"/>
      <c r="M45" s="35"/>
      <c r="N45" s="35"/>
      <c r="O45" s="35"/>
      <c r="AH45" s="37"/>
      <c r="AI45" s="38"/>
      <c r="AJ45" s="38"/>
      <c r="AK45" s="38"/>
      <c r="AL45" s="38"/>
    </row>
    <row r="46" spans="3:38" s="36" customFormat="1" ht="11.25">
      <c r="C46" s="35"/>
      <c r="D46" s="35"/>
      <c r="E46" s="35"/>
      <c r="F46" s="35"/>
      <c r="G46" s="35"/>
      <c r="H46" s="35"/>
      <c r="I46" s="35"/>
      <c r="J46" s="35"/>
      <c r="K46" s="35"/>
      <c r="L46" s="35"/>
      <c r="M46" s="35"/>
      <c r="N46" s="35"/>
      <c r="O46" s="35"/>
      <c r="AH46" s="37"/>
      <c r="AI46" s="38"/>
      <c r="AJ46" s="38"/>
      <c r="AK46" s="38"/>
      <c r="AL46" s="38"/>
    </row>
    <row r="47" spans="3:38" s="36" customFormat="1" ht="11.25">
      <c r="C47" s="35"/>
      <c r="D47" s="35"/>
      <c r="E47" s="35"/>
      <c r="F47" s="35"/>
      <c r="G47" s="35"/>
      <c r="H47" s="35"/>
      <c r="I47" s="35"/>
      <c r="J47" s="35"/>
      <c r="K47" s="35"/>
      <c r="L47" s="35"/>
      <c r="M47" s="35"/>
      <c r="N47" s="35"/>
      <c r="O47" s="35"/>
      <c r="AH47" s="37"/>
      <c r="AI47" s="38"/>
      <c r="AJ47" s="38"/>
      <c r="AK47" s="38"/>
      <c r="AL47" s="38"/>
    </row>
    <row r="48" spans="3:38" s="36" customFormat="1" ht="11.25">
      <c r="C48" s="35"/>
      <c r="D48" s="35"/>
      <c r="E48" s="35"/>
      <c r="F48" s="35"/>
      <c r="G48" s="35"/>
      <c r="H48" s="35"/>
      <c r="I48" s="35"/>
      <c r="J48" s="35"/>
      <c r="K48" s="35"/>
      <c r="L48" s="35"/>
      <c r="M48" s="35"/>
      <c r="N48" s="35"/>
      <c r="O48" s="35"/>
      <c r="AH48" s="37"/>
      <c r="AI48" s="38"/>
      <c r="AJ48" s="38"/>
      <c r="AK48" s="38"/>
      <c r="AL48" s="38"/>
    </row>
    <row r="49" spans="1:38" s="36" customFormat="1" ht="12.75">
      <c r="A49" s="32" t="s">
        <v>51</v>
      </c>
      <c r="C49" s="35"/>
      <c r="D49" s="35"/>
      <c r="E49" s="35"/>
      <c r="F49" s="35"/>
      <c r="G49" s="35"/>
      <c r="H49" s="35"/>
      <c r="I49" s="35"/>
      <c r="J49" s="35"/>
      <c r="K49" s="35"/>
      <c r="L49" s="35"/>
      <c r="M49" s="35"/>
      <c r="N49" s="35"/>
      <c r="O49" s="35"/>
      <c r="AH49" s="37"/>
      <c r="AI49" s="38"/>
      <c r="AJ49" s="38"/>
      <c r="AK49" s="38"/>
      <c r="AL49" s="38"/>
    </row>
    <row r="50" spans="3:38" s="36" customFormat="1" ht="11.25">
      <c r="C50" s="35"/>
      <c r="D50" s="35"/>
      <c r="E50" s="35"/>
      <c r="F50" s="35"/>
      <c r="G50" s="35"/>
      <c r="H50" s="35"/>
      <c r="I50" s="35"/>
      <c r="J50" s="35"/>
      <c r="K50" s="35"/>
      <c r="L50" s="35"/>
      <c r="M50" s="35"/>
      <c r="N50" s="35"/>
      <c r="O50" s="35"/>
      <c r="AH50" s="37"/>
      <c r="AI50" s="38"/>
      <c r="AJ50" s="38"/>
      <c r="AK50" s="38"/>
      <c r="AL50" s="38"/>
    </row>
    <row r="51" spans="3:38" s="36" customFormat="1" ht="11.25">
      <c r="C51" s="35"/>
      <c r="D51" s="35"/>
      <c r="E51" s="35"/>
      <c r="F51" s="35"/>
      <c r="G51" s="35"/>
      <c r="H51" s="35"/>
      <c r="I51" s="35"/>
      <c r="J51" s="35"/>
      <c r="K51" s="35"/>
      <c r="L51" s="35"/>
      <c r="M51" s="35"/>
      <c r="N51" s="35"/>
      <c r="O51" s="35"/>
      <c r="AH51" s="37"/>
      <c r="AI51" s="38"/>
      <c r="AJ51" s="38"/>
      <c r="AK51" s="38"/>
      <c r="AL51" s="38"/>
    </row>
    <row r="52" spans="3:38" s="36" customFormat="1" ht="11.25">
      <c r="C52" s="35"/>
      <c r="D52" s="35"/>
      <c r="E52" s="35"/>
      <c r="F52" s="35"/>
      <c r="G52" s="35"/>
      <c r="H52" s="35"/>
      <c r="I52" s="35"/>
      <c r="J52" s="35"/>
      <c r="K52" s="35"/>
      <c r="L52" s="35"/>
      <c r="M52" s="35"/>
      <c r="N52" s="35"/>
      <c r="O52" s="35"/>
      <c r="AH52" s="37"/>
      <c r="AI52" s="38"/>
      <c r="AJ52" s="38"/>
      <c r="AK52" s="38"/>
      <c r="AL52" s="38"/>
    </row>
    <row r="53" spans="3:38" s="36" customFormat="1" ht="11.25">
      <c r="C53" s="35"/>
      <c r="D53" s="35"/>
      <c r="E53" s="35"/>
      <c r="F53" s="35"/>
      <c r="G53" s="35"/>
      <c r="H53" s="35"/>
      <c r="I53" s="35"/>
      <c r="J53" s="35"/>
      <c r="K53" s="35"/>
      <c r="L53" s="35"/>
      <c r="M53" s="35"/>
      <c r="N53" s="35"/>
      <c r="O53" s="35"/>
      <c r="AH53" s="37"/>
      <c r="AI53" s="38"/>
      <c r="AJ53" s="38"/>
      <c r="AK53" s="38"/>
      <c r="AL53" s="38"/>
    </row>
    <row r="54" spans="1:38" s="36" customFormat="1" ht="11.25">
      <c r="A54" s="39"/>
      <c r="C54" s="35"/>
      <c r="D54" s="35"/>
      <c r="E54" s="35"/>
      <c r="F54" s="35"/>
      <c r="G54" s="35"/>
      <c r="H54" s="35"/>
      <c r="I54" s="35"/>
      <c r="J54" s="35"/>
      <c r="K54" s="35"/>
      <c r="L54" s="35"/>
      <c r="M54" s="35"/>
      <c r="N54" s="35"/>
      <c r="O54" s="35"/>
      <c r="AH54" s="37"/>
      <c r="AI54" s="38"/>
      <c r="AJ54" s="38"/>
      <c r="AK54" s="38"/>
      <c r="AL54" s="38"/>
    </row>
    <row r="55" spans="3:38" s="36" customFormat="1" ht="11.25">
      <c r="C55" s="35"/>
      <c r="D55" s="35"/>
      <c r="E55" s="35"/>
      <c r="F55" s="35"/>
      <c r="G55" s="35"/>
      <c r="H55" s="35"/>
      <c r="I55" s="35"/>
      <c r="J55" s="35"/>
      <c r="K55" s="35"/>
      <c r="L55" s="35"/>
      <c r="M55" s="35"/>
      <c r="N55" s="35"/>
      <c r="O55" s="35"/>
      <c r="AH55" s="37"/>
      <c r="AI55" s="38"/>
      <c r="AJ55" s="38"/>
      <c r="AK55" s="38"/>
      <c r="AL55" s="38"/>
    </row>
    <row r="56" spans="3:38" s="36" customFormat="1" ht="11.25">
      <c r="C56" s="35"/>
      <c r="D56" s="35"/>
      <c r="E56" s="35"/>
      <c r="F56" s="35"/>
      <c r="G56" s="35"/>
      <c r="H56" s="35"/>
      <c r="I56" s="35"/>
      <c r="J56" s="35"/>
      <c r="K56" s="35"/>
      <c r="L56" s="35"/>
      <c r="M56" s="35"/>
      <c r="N56" s="35"/>
      <c r="O56" s="35"/>
      <c r="P56" s="103" t="s">
        <v>34</v>
      </c>
      <c r="Q56" s="103"/>
      <c r="R56" s="103"/>
      <c r="S56" s="103"/>
      <c r="T56" s="103"/>
      <c r="U56" s="43"/>
      <c r="AH56" s="37"/>
      <c r="AI56" s="38"/>
      <c r="AJ56" s="38"/>
      <c r="AK56" s="38"/>
      <c r="AL56" s="38"/>
    </row>
    <row r="57" spans="3:38" s="36" customFormat="1" ht="11.25">
      <c r="C57" s="35"/>
      <c r="D57" s="35"/>
      <c r="E57" s="35"/>
      <c r="F57" s="35"/>
      <c r="G57" s="35"/>
      <c r="H57" s="35"/>
      <c r="I57" s="35"/>
      <c r="J57" s="35"/>
      <c r="K57" s="35"/>
      <c r="L57" s="35"/>
      <c r="M57" s="35"/>
      <c r="N57" s="35"/>
      <c r="O57" s="35"/>
      <c r="P57" s="103"/>
      <c r="Q57" s="103"/>
      <c r="R57" s="103"/>
      <c r="S57" s="103"/>
      <c r="T57" s="103"/>
      <c r="AH57" s="37"/>
      <c r="AI57" s="38"/>
      <c r="AJ57" s="38"/>
      <c r="AK57" s="38"/>
      <c r="AL57" s="38"/>
    </row>
    <row r="58" spans="3:38" s="36" customFormat="1" ht="11.25" customHeight="1">
      <c r="C58" s="35"/>
      <c r="D58" s="35"/>
      <c r="E58" s="35"/>
      <c r="F58" s="35"/>
      <c r="G58" s="35"/>
      <c r="H58" s="35"/>
      <c r="I58" s="35"/>
      <c r="J58" s="35"/>
      <c r="K58" s="35"/>
      <c r="L58" s="35"/>
      <c r="M58" s="35"/>
      <c r="N58" s="35"/>
      <c r="O58" s="35"/>
      <c r="P58" s="103"/>
      <c r="Q58" s="103"/>
      <c r="R58" s="103"/>
      <c r="S58" s="103"/>
      <c r="T58" s="103"/>
      <c r="AH58" s="37"/>
      <c r="AI58" s="38"/>
      <c r="AJ58" s="38"/>
      <c r="AK58" s="38"/>
      <c r="AL58" s="38"/>
    </row>
    <row r="59" spans="3:38" s="36" customFormat="1" ht="11.25">
      <c r="C59" s="35"/>
      <c r="D59" s="35"/>
      <c r="E59" s="35"/>
      <c r="F59" s="35"/>
      <c r="G59" s="35"/>
      <c r="H59" s="35"/>
      <c r="I59" s="35"/>
      <c r="J59" s="35"/>
      <c r="K59" s="35"/>
      <c r="L59" s="35"/>
      <c r="M59" s="35"/>
      <c r="N59" s="35"/>
      <c r="O59" s="35"/>
      <c r="P59" s="31"/>
      <c r="Q59" s="31"/>
      <c r="R59" s="31"/>
      <c r="S59" s="31"/>
      <c r="T59" s="31"/>
      <c r="AH59" s="37"/>
      <c r="AI59" s="38"/>
      <c r="AJ59" s="38"/>
      <c r="AK59" s="38"/>
      <c r="AL59" s="38"/>
    </row>
    <row r="60" spans="3:38" s="36" customFormat="1" ht="11.25">
      <c r="C60" s="35"/>
      <c r="D60" s="35"/>
      <c r="E60" s="35"/>
      <c r="F60" s="35"/>
      <c r="G60" s="35"/>
      <c r="H60" s="35"/>
      <c r="I60" s="35"/>
      <c r="J60" s="35"/>
      <c r="K60" s="35"/>
      <c r="L60" s="35"/>
      <c r="M60" s="35"/>
      <c r="N60" s="35"/>
      <c r="O60" s="35"/>
      <c r="P60" s="44"/>
      <c r="Q60" s="31"/>
      <c r="R60" s="31"/>
      <c r="S60" s="31"/>
      <c r="T60" s="31"/>
      <c r="AH60" s="37"/>
      <c r="AI60" s="38"/>
      <c r="AJ60" s="38"/>
      <c r="AK60" s="38"/>
      <c r="AL60" s="38"/>
    </row>
    <row r="61" spans="3:38" s="36" customFormat="1" ht="11.25">
      <c r="C61" s="35"/>
      <c r="D61" s="35"/>
      <c r="E61" s="35"/>
      <c r="F61" s="35"/>
      <c r="G61" s="35"/>
      <c r="H61" s="35"/>
      <c r="I61" s="35"/>
      <c r="J61" s="35"/>
      <c r="K61" s="35"/>
      <c r="L61" s="35"/>
      <c r="M61" s="35"/>
      <c r="N61" s="35"/>
      <c r="O61" s="35"/>
      <c r="P61" s="44"/>
      <c r="Q61" s="31"/>
      <c r="R61" s="31"/>
      <c r="S61" s="31"/>
      <c r="T61" s="31"/>
      <c r="AH61" s="37"/>
      <c r="AI61" s="38"/>
      <c r="AJ61" s="38"/>
      <c r="AK61" s="38"/>
      <c r="AL61" s="38"/>
    </row>
    <row r="62" spans="3:38" s="36" customFormat="1" ht="11.25">
      <c r="C62" s="35"/>
      <c r="D62" s="35"/>
      <c r="E62" s="35"/>
      <c r="F62" s="35"/>
      <c r="G62" s="35"/>
      <c r="H62" s="35"/>
      <c r="I62" s="35"/>
      <c r="J62" s="35"/>
      <c r="K62" s="35"/>
      <c r="L62" s="35"/>
      <c r="M62" s="35"/>
      <c r="N62" s="35"/>
      <c r="O62" s="35"/>
      <c r="AH62" s="37"/>
      <c r="AI62" s="38"/>
      <c r="AJ62" s="38"/>
      <c r="AK62" s="38"/>
      <c r="AL62" s="38"/>
    </row>
    <row r="63" spans="3:38" s="36" customFormat="1" ht="11.25">
      <c r="C63" s="35"/>
      <c r="D63" s="35"/>
      <c r="E63" s="35"/>
      <c r="F63" s="35"/>
      <c r="G63" s="35"/>
      <c r="H63" s="35"/>
      <c r="I63" s="35"/>
      <c r="J63" s="35"/>
      <c r="K63" s="35"/>
      <c r="L63" s="35"/>
      <c r="M63" s="35"/>
      <c r="N63" s="35"/>
      <c r="O63" s="35"/>
      <c r="AH63" s="37"/>
      <c r="AI63" s="38"/>
      <c r="AJ63" s="38"/>
      <c r="AK63" s="38"/>
      <c r="AL63" s="38"/>
    </row>
    <row r="64" spans="3:37" s="36" customFormat="1" ht="11.25">
      <c r="C64" s="35"/>
      <c r="D64" s="35"/>
      <c r="E64" s="35"/>
      <c r="F64" s="35"/>
      <c r="G64" s="35"/>
      <c r="H64" s="35"/>
      <c r="I64" s="35"/>
      <c r="J64" s="35"/>
      <c r="K64" s="35"/>
      <c r="L64" s="35"/>
      <c r="M64" s="35"/>
      <c r="N64" s="35"/>
      <c r="O64" s="35"/>
      <c r="AH64" s="45"/>
      <c r="AI64" s="45"/>
      <c r="AJ64" s="45"/>
      <c r="AK64" s="45"/>
    </row>
    <row r="65" spans="3:37" s="36" customFormat="1" ht="11.25">
      <c r="C65" s="35"/>
      <c r="D65" s="35"/>
      <c r="E65" s="35"/>
      <c r="F65" s="35"/>
      <c r="G65" s="35"/>
      <c r="H65" s="35"/>
      <c r="I65" s="35"/>
      <c r="J65" s="35"/>
      <c r="K65" s="35"/>
      <c r="L65" s="35"/>
      <c r="M65" s="35"/>
      <c r="N65" s="35"/>
      <c r="O65" s="35"/>
      <c r="AH65" s="45"/>
      <c r="AI65" s="45"/>
      <c r="AJ65" s="45"/>
      <c r="AK65" s="45"/>
    </row>
    <row r="66" spans="3:37" s="36" customFormat="1" ht="11.25">
      <c r="C66" s="35"/>
      <c r="D66" s="35"/>
      <c r="E66" s="35"/>
      <c r="F66" s="35"/>
      <c r="G66" s="35"/>
      <c r="H66" s="35"/>
      <c r="I66" s="35"/>
      <c r="J66" s="35"/>
      <c r="K66" s="35"/>
      <c r="L66" s="35"/>
      <c r="M66" s="35"/>
      <c r="N66" s="35"/>
      <c r="O66" s="35"/>
      <c r="AH66" s="45"/>
      <c r="AI66" s="45"/>
      <c r="AJ66" s="45"/>
      <c r="AK66" s="45"/>
    </row>
    <row r="67" spans="3:37" s="36" customFormat="1" ht="11.25">
      <c r="C67" s="35"/>
      <c r="D67" s="35"/>
      <c r="E67" s="35"/>
      <c r="F67" s="35"/>
      <c r="G67" s="35"/>
      <c r="H67" s="35"/>
      <c r="I67" s="35"/>
      <c r="J67" s="35"/>
      <c r="K67" s="35"/>
      <c r="L67" s="35"/>
      <c r="M67" s="35"/>
      <c r="N67" s="35"/>
      <c r="O67" s="35"/>
      <c r="AH67" s="45"/>
      <c r="AI67" s="45"/>
      <c r="AJ67" s="45"/>
      <c r="AK67" s="45"/>
    </row>
    <row r="68" spans="3:37" s="36" customFormat="1" ht="11.25">
      <c r="C68" s="35"/>
      <c r="D68" s="35"/>
      <c r="E68" s="35"/>
      <c r="F68" s="35"/>
      <c r="G68" s="35"/>
      <c r="H68" s="35"/>
      <c r="I68" s="35"/>
      <c r="J68" s="35"/>
      <c r="K68" s="35"/>
      <c r="L68" s="35"/>
      <c r="M68" s="35"/>
      <c r="N68" s="35"/>
      <c r="O68" s="35"/>
      <c r="AH68" s="45"/>
      <c r="AI68" s="45"/>
      <c r="AJ68" s="45"/>
      <c r="AK68" s="45"/>
    </row>
    <row r="69" spans="3:37" s="36" customFormat="1" ht="11.25">
      <c r="C69" s="35"/>
      <c r="D69" s="35"/>
      <c r="E69" s="35"/>
      <c r="F69" s="35"/>
      <c r="G69" s="35"/>
      <c r="H69" s="35"/>
      <c r="I69" s="35"/>
      <c r="J69" s="35"/>
      <c r="K69" s="35"/>
      <c r="L69" s="35"/>
      <c r="M69" s="35"/>
      <c r="N69" s="35"/>
      <c r="O69" s="35"/>
      <c r="AH69" s="45"/>
      <c r="AI69" s="45"/>
      <c r="AJ69" s="45"/>
      <c r="AK69" s="45"/>
    </row>
    <row r="70" spans="3:37" s="36" customFormat="1" ht="11.25">
      <c r="C70" s="35"/>
      <c r="D70" s="35"/>
      <c r="E70" s="35"/>
      <c r="F70" s="35"/>
      <c r="G70" s="35"/>
      <c r="H70" s="35"/>
      <c r="I70" s="35"/>
      <c r="J70" s="35"/>
      <c r="K70" s="35"/>
      <c r="L70" s="35"/>
      <c r="M70" s="35"/>
      <c r="N70" s="35"/>
      <c r="O70" s="35"/>
      <c r="AH70" s="45"/>
      <c r="AI70" s="45"/>
      <c r="AJ70" s="45"/>
      <c r="AK70" s="45"/>
    </row>
    <row r="71" spans="3:37" s="36" customFormat="1" ht="11.25">
      <c r="C71" s="35"/>
      <c r="D71" s="35"/>
      <c r="E71" s="35"/>
      <c r="F71" s="35"/>
      <c r="G71" s="35"/>
      <c r="H71" s="35"/>
      <c r="I71" s="35"/>
      <c r="J71" s="35"/>
      <c r="K71" s="35"/>
      <c r="L71" s="35"/>
      <c r="M71" s="35"/>
      <c r="N71" s="35"/>
      <c r="O71" s="35"/>
      <c r="AH71" s="45"/>
      <c r="AI71" s="45"/>
      <c r="AJ71" s="45"/>
      <c r="AK71" s="45"/>
    </row>
    <row r="72" spans="3:37" s="36" customFormat="1" ht="11.25">
      <c r="C72" s="35"/>
      <c r="D72" s="35"/>
      <c r="E72" s="35"/>
      <c r="F72" s="35"/>
      <c r="G72" s="35"/>
      <c r="H72" s="35"/>
      <c r="I72" s="46"/>
      <c r="J72" s="46"/>
      <c r="K72" s="46"/>
      <c r="L72" s="46"/>
      <c r="M72" s="46"/>
      <c r="N72" s="46"/>
      <c r="O72" s="46"/>
      <c r="AH72" s="45"/>
      <c r="AI72" s="45"/>
      <c r="AJ72" s="45"/>
      <c r="AK72" s="45"/>
    </row>
    <row r="73" spans="3:37" s="36" customFormat="1" ht="11.25">
      <c r="C73" s="35"/>
      <c r="D73" s="35"/>
      <c r="E73" s="35"/>
      <c r="F73" s="35"/>
      <c r="G73" s="35"/>
      <c r="H73" s="35"/>
      <c r="AH73" s="45"/>
      <c r="AI73" s="45"/>
      <c r="AJ73" s="45"/>
      <c r="AK73" s="45"/>
    </row>
    <row r="74" spans="3:15" s="36" customFormat="1" ht="11.25">
      <c r="C74" s="35"/>
      <c r="D74" s="35"/>
      <c r="E74" s="35"/>
      <c r="F74" s="35"/>
      <c r="G74" s="35"/>
      <c r="H74" s="35"/>
      <c r="I74" s="35"/>
      <c r="J74" s="35"/>
      <c r="K74" s="35"/>
      <c r="L74" s="35"/>
      <c r="M74" s="35"/>
      <c r="N74" s="35"/>
      <c r="O74" s="35"/>
    </row>
    <row r="75" spans="3:15" s="36" customFormat="1" ht="11.25">
      <c r="C75" s="35"/>
      <c r="D75" s="35"/>
      <c r="E75" s="35"/>
      <c r="F75" s="35"/>
      <c r="G75" s="35"/>
      <c r="H75" s="35"/>
      <c r="I75" s="35"/>
      <c r="J75" s="35"/>
      <c r="K75" s="35"/>
      <c r="L75" s="35"/>
      <c r="M75" s="35"/>
      <c r="N75" s="35"/>
      <c r="O75" s="35"/>
    </row>
    <row r="76" spans="3:15" s="36" customFormat="1" ht="11.25">
      <c r="C76" s="35"/>
      <c r="D76" s="35"/>
      <c r="E76" s="35"/>
      <c r="F76" s="35"/>
      <c r="G76" s="35"/>
      <c r="H76" s="35"/>
      <c r="I76" s="35"/>
      <c r="J76" s="35"/>
      <c r="K76" s="35"/>
      <c r="L76" s="35"/>
      <c r="M76" s="35"/>
      <c r="N76" s="35"/>
      <c r="O76" s="35"/>
    </row>
    <row r="77" spans="3:15" s="36" customFormat="1" ht="11.25">
      <c r="C77" s="35"/>
      <c r="D77" s="35"/>
      <c r="E77" s="35"/>
      <c r="F77" s="35"/>
      <c r="G77" s="35"/>
      <c r="H77" s="35"/>
      <c r="I77" s="35"/>
      <c r="J77" s="35"/>
      <c r="K77" s="35"/>
      <c r="L77" s="35"/>
      <c r="M77" s="35"/>
      <c r="N77" s="35"/>
      <c r="O77" s="35"/>
    </row>
    <row r="78" spans="3:15" s="36" customFormat="1" ht="11.25">
      <c r="C78" s="35"/>
      <c r="D78" s="35"/>
      <c r="E78" s="35"/>
      <c r="F78" s="35"/>
      <c r="G78" s="35"/>
      <c r="H78" s="35"/>
      <c r="I78" s="35"/>
      <c r="J78" s="35"/>
      <c r="K78" s="35"/>
      <c r="L78" s="35"/>
      <c r="M78" s="35"/>
      <c r="N78" s="35"/>
      <c r="O78" s="35"/>
    </row>
    <row r="79" spans="3:15" s="36" customFormat="1" ht="11.25">
      <c r="C79" s="102"/>
      <c r="D79" s="102"/>
      <c r="E79" s="102"/>
      <c r="F79" s="102"/>
      <c r="G79" s="102"/>
      <c r="H79" s="102"/>
      <c r="I79" s="35"/>
      <c r="J79" s="35"/>
      <c r="K79" s="35"/>
      <c r="L79" s="35"/>
      <c r="M79" s="35"/>
      <c r="N79" s="35"/>
      <c r="O79" s="35"/>
    </row>
    <row r="80" spans="9:21" s="36" customFormat="1" ht="11.25">
      <c r="I80" s="35"/>
      <c r="J80" s="35"/>
      <c r="K80" s="35"/>
      <c r="L80" s="35"/>
      <c r="M80" s="35"/>
      <c r="N80" s="35"/>
      <c r="O80" s="35"/>
      <c r="R80" s="98" t="s">
        <v>32</v>
      </c>
      <c r="S80" s="98"/>
      <c r="T80" s="98"/>
      <c r="U80" s="98"/>
    </row>
    <row r="81" spans="3:21" s="36" customFormat="1" ht="11.25">
      <c r="C81" s="35"/>
      <c r="D81" s="35"/>
      <c r="E81" s="35"/>
      <c r="F81" s="35"/>
      <c r="G81" s="35"/>
      <c r="H81" s="35"/>
      <c r="I81" s="35"/>
      <c r="J81" s="35"/>
      <c r="K81" s="35"/>
      <c r="L81" s="35"/>
      <c r="M81" s="35"/>
      <c r="N81" s="35"/>
      <c r="O81" s="35"/>
      <c r="R81" s="98"/>
      <c r="S81" s="98"/>
      <c r="T81" s="98"/>
      <c r="U81" s="98"/>
    </row>
    <row r="82" spans="2:21" s="36" customFormat="1" ht="11.25">
      <c r="B82" s="39"/>
      <c r="C82" s="35"/>
      <c r="D82" s="35"/>
      <c r="E82" s="35"/>
      <c r="F82" s="35"/>
      <c r="G82" s="35"/>
      <c r="H82" s="35"/>
      <c r="I82" s="35"/>
      <c r="J82" s="35"/>
      <c r="K82" s="35"/>
      <c r="L82" s="35"/>
      <c r="M82" s="35"/>
      <c r="N82" s="35"/>
      <c r="O82" s="35"/>
      <c r="R82" s="98"/>
      <c r="S82" s="98"/>
      <c r="T82" s="98"/>
      <c r="U82" s="98"/>
    </row>
    <row r="83" spans="3:21" s="36" customFormat="1" ht="11.25">
      <c r="C83" s="35"/>
      <c r="D83" s="35"/>
      <c r="E83" s="35"/>
      <c r="F83" s="35"/>
      <c r="G83" s="35"/>
      <c r="H83" s="35"/>
      <c r="I83" s="35"/>
      <c r="J83" s="35"/>
      <c r="K83" s="35"/>
      <c r="L83" s="35"/>
      <c r="M83" s="35"/>
      <c r="N83" s="35"/>
      <c r="O83" s="35"/>
      <c r="R83" s="98"/>
      <c r="S83" s="98"/>
      <c r="T83" s="98"/>
      <c r="U83" s="98"/>
    </row>
    <row r="84" spans="3:21" s="36" customFormat="1" ht="11.25">
      <c r="C84" s="35"/>
      <c r="D84" s="35"/>
      <c r="E84" s="35"/>
      <c r="F84" s="35"/>
      <c r="G84" s="35"/>
      <c r="H84" s="35"/>
      <c r="I84" s="35"/>
      <c r="J84" s="35"/>
      <c r="K84" s="35"/>
      <c r="L84" s="35"/>
      <c r="M84" s="35"/>
      <c r="N84" s="35"/>
      <c r="O84" s="35"/>
      <c r="R84" s="98"/>
      <c r="S84" s="98"/>
      <c r="T84" s="98"/>
      <c r="U84" s="98"/>
    </row>
    <row r="85" spans="1:21" s="36" customFormat="1" ht="11.25">
      <c r="A85" s="39"/>
      <c r="C85" s="35"/>
      <c r="D85" s="35"/>
      <c r="E85" s="35"/>
      <c r="F85" s="35"/>
      <c r="G85" s="35"/>
      <c r="H85" s="35"/>
      <c r="I85" s="35"/>
      <c r="J85" s="35"/>
      <c r="K85" s="35"/>
      <c r="L85" s="35"/>
      <c r="M85" s="35"/>
      <c r="N85" s="35"/>
      <c r="O85" s="35"/>
      <c r="R85" s="98"/>
      <c r="S85" s="98"/>
      <c r="T85" s="98"/>
      <c r="U85" s="98"/>
    </row>
    <row r="86" spans="3:21" s="36" customFormat="1" ht="11.25">
      <c r="C86" s="35"/>
      <c r="D86" s="35"/>
      <c r="E86" s="35"/>
      <c r="F86" s="35"/>
      <c r="G86" s="35"/>
      <c r="H86" s="35"/>
      <c r="I86" s="35"/>
      <c r="J86" s="35"/>
      <c r="K86" s="35"/>
      <c r="L86" s="35"/>
      <c r="M86" s="35"/>
      <c r="N86" s="35"/>
      <c r="O86" s="35"/>
      <c r="R86" s="98"/>
      <c r="S86" s="98"/>
      <c r="T86" s="98"/>
      <c r="U86" s="98"/>
    </row>
    <row r="87" spans="3:21" s="36" customFormat="1" ht="11.25">
      <c r="C87" s="35"/>
      <c r="D87" s="35"/>
      <c r="E87" s="35"/>
      <c r="F87" s="35"/>
      <c r="G87" s="35"/>
      <c r="H87" s="35"/>
      <c r="I87" s="35"/>
      <c r="J87" s="35"/>
      <c r="K87" s="35"/>
      <c r="L87" s="35"/>
      <c r="M87" s="35"/>
      <c r="N87" s="35"/>
      <c r="O87" s="35"/>
      <c r="R87" s="98"/>
      <c r="S87" s="98"/>
      <c r="T87" s="98"/>
      <c r="U87" s="98"/>
    </row>
    <row r="88" spans="3:21" s="36" customFormat="1" ht="11.25">
      <c r="C88" s="35"/>
      <c r="D88" s="35"/>
      <c r="E88" s="35"/>
      <c r="F88" s="35"/>
      <c r="G88" s="35"/>
      <c r="H88" s="35"/>
      <c r="I88" s="35"/>
      <c r="J88" s="35"/>
      <c r="K88" s="35"/>
      <c r="L88" s="35"/>
      <c r="M88" s="35"/>
      <c r="N88" s="35"/>
      <c r="O88" s="35"/>
      <c r="R88" s="98"/>
      <c r="S88" s="98"/>
      <c r="T88" s="98"/>
      <c r="U88" s="98"/>
    </row>
    <row r="89" spans="3:21" s="36" customFormat="1" ht="11.25">
      <c r="C89" s="35"/>
      <c r="D89" s="35"/>
      <c r="E89" s="35"/>
      <c r="F89" s="35"/>
      <c r="G89" s="35"/>
      <c r="H89" s="35"/>
      <c r="I89" s="35"/>
      <c r="J89" s="35"/>
      <c r="K89" s="35"/>
      <c r="L89" s="35"/>
      <c r="M89" s="35"/>
      <c r="N89" s="35"/>
      <c r="O89" s="35"/>
      <c r="R89" s="98"/>
      <c r="S89" s="98"/>
      <c r="T89" s="98"/>
      <c r="U89" s="98"/>
    </row>
    <row r="90" spans="3:21" s="36" customFormat="1" ht="11.25">
      <c r="C90" s="35"/>
      <c r="D90" s="35"/>
      <c r="E90" s="35"/>
      <c r="F90" s="35"/>
      <c r="G90" s="35"/>
      <c r="H90" s="35"/>
      <c r="I90" s="35"/>
      <c r="J90" s="35"/>
      <c r="K90" s="35"/>
      <c r="L90" s="35"/>
      <c r="M90" s="35"/>
      <c r="N90" s="35"/>
      <c r="O90" s="35"/>
      <c r="R90" s="98"/>
      <c r="S90" s="98"/>
      <c r="T90" s="98"/>
      <c r="U90" s="98"/>
    </row>
    <row r="91" spans="3:21" s="36" customFormat="1" ht="11.25">
      <c r="C91" s="35"/>
      <c r="D91" s="35"/>
      <c r="E91" s="35"/>
      <c r="F91" s="35"/>
      <c r="G91" s="35"/>
      <c r="H91" s="35"/>
      <c r="I91" s="35"/>
      <c r="J91" s="35"/>
      <c r="K91" s="35"/>
      <c r="L91" s="35"/>
      <c r="M91" s="35"/>
      <c r="N91" s="35"/>
      <c r="O91" s="35"/>
      <c r="R91" s="98"/>
      <c r="S91" s="98"/>
      <c r="T91" s="98"/>
      <c r="U91" s="98"/>
    </row>
    <row r="92" spans="1:21" ht="12.75" hidden="1">
      <c r="A92" s="36"/>
      <c r="B92" s="36"/>
      <c r="C92" s="35"/>
      <c r="D92" s="35"/>
      <c r="E92" s="35"/>
      <c r="F92" s="35"/>
      <c r="G92" s="35"/>
      <c r="H92" s="35"/>
      <c r="I92" s="35"/>
      <c r="J92" s="35"/>
      <c r="K92" s="35"/>
      <c r="L92" s="35"/>
      <c r="M92" s="35"/>
      <c r="N92" s="35"/>
      <c r="O92" s="35"/>
      <c r="R92" s="98"/>
      <c r="S92" s="98"/>
      <c r="T92" s="98"/>
      <c r="U92" s="98"/>
    </row>
    <row r="93" spans="1:21" ht="12.75" hidden="1">
      <c r="A93" s="36"/>
      <c r="B93" s="36"/>
      <c r="C93" s="35"/>
      <c r="D93" s="35"/>
      <c r="E93" s="35"/>
      <c r="F93" s="35"/>
      <c r="G93" s="35"/>
      <c r="H93" s="35"/>
      <c r="R93" s="98"/>
      <c r="S93" s="98"/>
      <c r="T93" s="98"/>
      <c r="U93" s="98"/>
    </row>
    <row r="94" spans="1:8" ht="12.75" hidden="1">
      <c r="A94" s="36"/>
      <c r="B94" s="36"/>
      <c r="C94" s="35"/>
      <c r="D94" s="35"/>
      <c r="E94" s="35"/>
      <c r="F94" s="35"/>
      <c r="G94" s="35"/>
      <c r="H94" s="35"/>
    </row>
    <row r="95" spans="1:8" ht="12.75" hidden="1">
      <c r="A95" s="36"/>
      <c r="B95" s="36"/>
      <c r="C95" s="35"/>
      <c r="D95" s="35"/>
      <c r="E95" s="35"/>
      <c r="F95" s="35"/>
      <c r="G95" s="35"/>
      <c r="H95" s="35"/>
    </row>
    <row r="96" spans="1:8" ht="12.75" hidden="1">
      <c r="A96" s="36"/>
      <c r="B96" s="36"/>
      <c r="C96" s="35"/>
      <c r="D96" s="35"/>
      <c r="E96" s="35"/>
      <c r="F96" s="35"/>
      <c r="G96" s="35"/>
      <c r="H96" s="35"/>
    </row>
    <row r="97" spans="1:8" ht="12.75" hidden="1">
      <c r="A97" s="36"/>
      <c r="B97" s="36"/>
      <c r="C97" s="35"/>
      <c r="D97" s="35"/>
      <c r="E97" s="35"/>
      <c r="F97" s="35"/>
      <c r="G97" s="35"/>
      <c r="H97" s="35"/>
    </row>
    <row r="98" spans="1:8" ht="12.75" hidden="1">
      <c r="A98" s="36"/>
      <c r="B98" s="36"/>
      <c r="C98" s="35"/>
      <c r="D98" s="35"/>
      <c r="E98" s="35"/>
      <c r="F98" s="35"/>
      <c r="G98" s="35"/>
      <c r="H98" s="35"/>
    </row>
    <row r="99" spans="1:8" ht="12.75" hidden="1">
      <c r="A99" s="36"/>
      <c r="B99" s="36"/>
      <c r="C99" s="35"/>
      <c r="D99" s="35"/>
      <c r="E99" s="35"/>
      <c r="F99" s="35"/>
      <c r="G99" s="35"/>
      <c r="H99" s="35"/>
    </row>
    <row r="100" ht="12.75" hidden="1"/>
    <row r="101" ht="12.75" hidden="1"/>
    <row r="102" ht="12.75" hidden="1"/>
    <row r="103" ht="12.75" hidden="1"/>
    <row r="104" spans="16:21" ht="12.75" customHeight="1" hidden="1">
      <c r="P104" s="101" t="s">
        <v>35</v>
      </c>
      <c r="Q104" s="101"/>
      <c r="R104" s="101"/>
      <c r="S104" s="101"/>
      <c r="T104" s="101"/>
      <c r="U104" s="101"/>
    </row>
    <row r="105" spans="16:21" ht="12.75" hidden="1">
      <c r="P105" s="101"/>
      <c r="Q105" s="101"/>
      <c r="R105" s="101"/>
      <c r="S105" s="101"/>
      <c r="T105" s="101"/>
      <c r="U105" s="101"/>
    </row>
    <row r="106" spans="16:21" ht="12.75" hidden="1">
      <c r="P106" s="101"/>
      <c r="Q106" s="101"/>
      <c r="R106" s="101"/>
      <c r="S106" s="101"/>
      <c r="T106" s="101"/>
      <c r="U106" s="101"/>
    </row>
    <row r="107" spans="16:21" ht="12.75" hidden="1">
      <c r="P107" s="101"/>
      <c r="Q107" s="101"/>
      <c r="R107" s="101"/>
      <c r="S107" s="101"/>
      <c r="T107" s="101"/>
      <c r="U107" s="101"/>
    </row>
    <row r="108" spans="16:21" ht="12.75" hidden="1">
      <c r="P108" s="101"/>
      <c r="Q108" s="101"/>
      <c r="R108" s="101"/>
      <c r="S108" s="101"/>
      <c r="T108" s="101"/>
      <c r="U108" s="101"/>
    </row>
    <row r="109" spans="1:21" ht="12.75" hidden="1">
      <c r="A109" s="39"/>
      <c r="P109" s="101"/>
      <c r="Q109" s="101"/>
      <c r="R109" s="101"/>
      <c r="S109" s="101"/>
      <c r="T109" s="101"/>
      <c r="U109" s="101"/>
    </row>
    <row r="110" spans="16:21" ht="12.75" hidden="1">
      <c r="P110" s="101"/>
      <c r="Q110" s="101"/>
      <c r="R110" s="101"/>
      <c r="S110" s="101"/>
      <c r="T110" s="101"/>
      <c r="U110" s="101"/>
    </row>
    <row r="111" spans="9:21" ht="12.75">
      <c r="I111" s="36"/>
      <c r="J111" s="36"/>
      <c r="K111" s="36"/>
      <c r="L111" s="36"/>
      <c r="M111" s="36"/>
      <c r="N111" s="36"/>
      <c r="O111" s="36"/>
      <c r="P111" s="101"/>
      <c r="Q111" s="101"/>
      <c r="R111" s="101"/>
      <c r="S111" s="101"/>
      <c r="T111" s="101"/>
      <c r="U111" s="101"/>
    </row>
    <row r="112" spans="9:21" ht="12.75">
      <c r="I112" s="36"/>
      <c r="J112" s="36"/>
      <c r="K112" s="36"/>
      <c r="L112" s="36"/>
      <c r="M112" s="36"/>
      <c r="N112" s="36"/>
      <c r="O112" s="36"/>
      <c r="P112" s="101"/>
      <c r="Q112" s="101"/>
      <c r="R112" s="101"/>
      <c r="S112" s="101"/>
      <c r="T112" s="101"/>
      <c r="U112" s="101"/>
    </row>
    <row r="113" spans="9:21" ht="12.75">
      <c r="I113" s="36"/>
      <c r="J113" s="36"/>
      <c r="K113" s="36"/>
      <c r="L113" s="36"/>
      <c r="M113" s="36"/>
      <c r="N113" s="36"/>
      <c r="O113" s="36"/>
      <c r="P113" s="40"/>
      <c r="Q113" s="40"/>
      <c r="R113" s="40"/>
      <c r="S113" s="40"/>
      <c r="T113" s="40"/>
      <c r="U113" s="40"/>
    </row>
    <row r="114" spans="9:21" ht="12.75">
      <c r="I114" s="36"/>
      <c r="J114" s="36"/>
      <c r="K114" s="36"/>
      <c r="L114" s="36"/>
      <c r="M114" s="36"/>
      <c r="N114" s="36"/>
      <c r="O114" s="36"/>
      <c r="P114" s="40"/>
      <c r="Q114" s="40"/>
      <c r="R114" s="40"/>
      <c r="S114" s="40"/>
      <c r="T114" s="40"/>
      <c r="U114" s="40"/>
    </row>
    <row r="115" spans="9:21" ht="12.75">
      <c r="I115" s="36"/>
      <c r="J115" s="36"/>
      <c r="K115" s="36"/>
      <c r="L115" s="36"/>
      <c r="M115" s="36"/>
      <c r="N115" s="36"/>
      <c r="O115" s="36"/>
      <c r="P115" s="40"/>
      <c r="Q115" s="40"/>
      <c r="R115" s="40"/>
      <c r="S115" s="40"/>
      <c r="T115" s="40"/>
      <c r="U115" s="40"/>
    </row>
    <row r="116" spans="9:21" ht="12.75">
      <c r="I116" s="36"/>
      <c r="J116" s="36"/>
      <c r="K116" s="36"/>
      <c r="L116" s="36"/>
      <c r="M116" s="36"/>
      <c r="N116" s="36"/>
      <c r="O116" s="36"/>
      <c r="P116" s="40"/>
      <c r="Q116" s="40"/>
      <c r="R116" s="40"/>
      <c r="S116" s="40"/>
      <c r="T116" s="40"/>
      <c r="U116" s="40"/>
    </row>
    <row r="117" spans="9:21" ht="12.75">
      <c r="I117" s="36"/>
      <c r="J117" s="36"/>
      <c r="K117" s="36"/>
      <c r="L117" s="36"/>
      <c r="M117" s="36"/>
      <c r="N117" s="36"/>
      <c r="O117" s="36"/>
      <c r="P117" s="40"/>
      <c r="Q117" s="40"/>
      <c r="R117" s="40"/>
      <c r="S117" s="40"/>
      <c r="T117" s="40"/>
      <c r="U117" s="40"/>
    </row>
    <row r="118" spans="1:21" ht="12.75">
      <c r="A118" s="36"/>
      <c r="B118" s="36"/>
      <c r="C118" s="39"/>
      <c r="D118" s="36"/>
      <c r="E118" s="36"/>
      <c r="F118" s="36"/>
      <c r="G118" s="36"/>
      <c r="H118" s="36"/>
      <c r="I118" s="36"/>
      <c r="J118" s="36"/>
      <c r="K118" s="36"/>
      <c r="L118" s="36"/>
      <c r="M118" s="36"/>
      <c r="N118" s="36"/>
      <c r="O118" s="36"/>
      <c r="P118" s="40"/>
      <c r="Q118" s="40"/>
      <c r="R118" s="40"/>
      <c r="S118" s="40"/>
      <c r="T118" s="40"/>
      <c r="U118" s="40"/>
    </row>
    <row r="119" spans="1:21" ht="12.75">
      <c r="A119" s="36"/>
      <c r="B119" s="36"/>
      <c r="C119" s="36"/>
      <c r="D119" s="36"/>
      <c r="E119" s="36"/>
      <c r="F119" s="36"/>
      <c r="G119" s="36"/>
      <c r="H119" s="36"/>
      <c r="I119" s="36"/>
      <c r="J119" s="36"/>
      <c r="K119" s="36"/>
      <c r="L119" s="36"/>
      <c r="M119" s="36"/>
      <c r="N119" s="36"/>
      <c r="O119" s="36"/>
      <c r="P119" s="40"/>
      <c r="Q119" s="40"/>
      <c r="R119" s="40"/>
      <c r="S119" s="40"/>
      <c r="T119" s="40"/>
      <c r="U119" s="40"/>
    </row>
    <row r="120" spans="1:21" ht="12.75">
      <c r="A120" s="36"/>
      <c r="B120" s="36"/>
      <c r="D120" s="36"/>
      <c r="E120" s="36"/>
      <c r="F120" s="36"/>
      <c r="G120" s="36"/>
      <c r="H120" s="36"/>
      <c r="I120" s="36"/>
      <c r="J120" s="36"/>
      <c r="K120" s="36"/>
      <c r="L120" s="36"/>
      <c r="M120" s="36"/>
      <c r="N120" s="36"/>
      <c r="O120" s="36"/>
      <c r="P120" s="40"/>
      <c r="Q120" s="40"/>
      <c r="R120" s="40"/>
      <c r="S120" s="40"/>
      <c r="T120" s="40"/>
      <c r="U120" s="40"/>
    </row>
    <row r="121" spans="1:17" ht="12.75">
      <c r="A121" s="36"/>
      <c r="B121" s="36"/>
      <c r="C121" s="36"/>
      <c r="D121" s="36"/>
      <c r="E121" s="36"/>
      <c r="F121" s="36"/>
      <c r="G121" s="36"/>
      <c r="H121" s="36"/>
      <c r="I121" s="36"/>
      <c r="J121" s="36"/>
      <c r="K121" s="36"/>
      <c r="L121" s="36"/>
      <c r="M121" s="36"/>
      <c r="N121" s="36"/>
      <c r="O121" s="36"/>
      <c r="P121" s="36"/>
      <c r="Q121" s="36"/>
    </row>
    <row r="122" spans="1:17" ht="12.75">
      <c r="A122" s="36"/>
      <c r="B122" s="36"/>
      <c r="C122" s="36"/>
      <c r="D122" s="36"/>
      <c r="E122" s="36"/>
      <c r="F122" s="36"/>
      <c r="G122" s="36"/>
      <c r="H122" s="36"/>
      <c r="I122" s="36"/>
      <c r="J122" s="36"/>
      <c r="K122" s="36"/>
      <c r="L122" s="36"/>
      <c r="M122" s="36"/>
      <c r="N122" s="36"/>
      <c r="O122" s="36"/>
      <c r="P122" s="36"/>
      <c r="Q122" s="36"/>
    </row>
    <row r="123" spans="1:17" ht="12.75">
      <c r="A123" s="36"/>
      <c r="B123" s="36"/>
      <c r="C123" s="36"/>
      <c r="D123" s="36"/>
      <c r="E123" s="36"/>
      <c r="F123" s="36"/>
      <c r="G123" s="36"/>
      <c r="H123" s="36"/>
      <c r="I123" s="36"/>
      <c r="J123" s="36"/>
      <c r="K123" s="36"/>
      <c r="L123" s="36"/>
      <c r="M123" s="36"/>
      <c r="N123" s="36"/>
      <c r="O123" s="36"/>
      <c r="P123" s="36"/>
      <c r="Q123" s="36"/>
    </row>
    <row r="124" spans="1:17" ht="12.75">
      <c r="A124" s="36"/>
      <c r="B124" s="36"/>
      <c r="C124" s="36"/>
      <c r="D124" s="36"/>
      <c r="E124" s="36"/>
      <c r="F124" s="36"/>
      <c r="G124" s="36"/>
      <c r="H124" s="36"/>
      <c r="I124" s="36"/>
      <c r="J124" s="36"/>
      <c r="K124" s="36"/>
      <c r="L124" s="36"/>
      <c r="M124" s="36"/>
      <c r="N124" s="36"/>
      <c r="O124" s="36"/>
      <c r="P124" s="36"/>
      <c r="Q124" s="36"/>
    </row>
    <row r="125" spans="1:21" ht="12.75" customHeight="1">
      <c r="A125" s="36"/>
      <c r="B125" s="36"/>
      <c r="C125" s="36"/>
      <c r="D125" s="36"/>
      <c r="E125" s="36"/>
      <c r="F125" s="36"/>
      <c r="G125" s="36"/>
      <c r="H125" s="36"/>
      <c r="I125" s="36"/>
      <c r="J125" s="36"/>
      <c r="K125" s="36"/>
      <c r="L125" s="36"/>
      <c r="M125" s="36"/>
      <c r="N125" s="36"/>
      <c r="O125" s="36"/>
      <c r="P125" s="100" t="s">
        <v>36</v>
      </c>
      <c r="Q125" s="100"/>
      <c r="R125" s="100"/>
      <c r="S125" s="100"/>
      <c r="T125" s="100"/>
      <c r="U125" s="100"/>
    </row>
    <row r="126" spans="1:21" ht="12.75">
      <c r="A126" s="36"/>
      <c r="B126" s="36"/>
      <c r="C126" s="36"/>
      <c r="D126" s="36"/>
      <c r="E126" s="36"/>
      <c r="F126" s="36"/>
      <c r="G126" s="36"/>
      <c r="H126" s="36"/>
      <c r="I126" s="36"/>
      <c r="J126" s="36"/>
      <c r="K126" s="36"/>
      <c r="L126" s="36"/>
      <c r="M126" s="36"/>
      <c r="N126" s="36"/>
      <c r="O126" s="36"/>
      <c r="P126" s="100"/>
      <c r="Q126" s="100"/>
      <c r="R126" s="100"/>
      <c r="S126" s="100"/>
      <c r="T126" s="100"/>
      <c r="U126" s="100"/>
    </row>
    <row r="127" spans="1:21" ht="12.75">
      <c r="A127" s="36"/>
      <c r="B127" s="36"/>
      <c r="C127" s="36"/>
      <c r="D127" s="36"/>
      <c r="E127" s="36"/>
      <c r="F127" s="36"/>
      <c r="G127" s="36"/>
      <c r="H127" s="36"/>
      <c r="I127" s="36"/>
      <c r="J127" s="36"/>
      <c r="K127" s="36"/>
      <c r="L127" s="36"/>
      <c r="M127" s="36"/>
      <c r="N127" s="36"/>
      <c r="O127" s="36"/>
      <c r="P127" s="100"/>
      <c r="Q127" s="100"/>
      <c r="R127" s="100"/>
      <c r="S127" s="100"/>
      <c r="T127" s="100"/>
      <c r="U127" s="100"/>
    </row>
    <row r="128" spans="1:21" ht="12.75">
      <c r="A128" s="36"/>
      <c r="B128" s="36"/>
      <c r="C128" s="36"/>
      <c r="D128" s="36"/>
      <c r="E128" s="36"/>
      <c r="F128" s="36"/>
      <c r="G128" s="36"/>
      <c r="H128" s="36"/>
      <c r="I128" s="36"/>
      <c r="J128" s="36"/>
      <c r="K128" s="36"/>
      <c r="L128" s="36"/>
      <c r="M128" s="36"/>
      <c r="N128" s="36"/>
      <c r="O128" s="36"/>
      <c r="P128" s="100"/>
      <c r="Q128" s="100"/>
      <c r="R128" s="100"/>
      <c r="S128" s="100"/>
      <c r="T128" s="100"/>
      <c r="U128" s="100"/>
    </row>
    <row r="129" spans="1:21" ht="12.75">
      <c r="A129" s="36"/>
      <c r="B129" s="36"/>
      <c r="C129" s="36"/>
      <c r="D129" s="36"/>
      <c r="E129" s="36"/>
      <c r="F129" s="36"/>
      <c r="G129" s="36"/>
      <c r="H129" s="36"/>
      <c r="I129" s="36"/>
      <c r="J129" s="36"/>
      <c r="K129" s="36"/>
      <c r="L129" s="36"/>
      <c r="M129" s="36"/>
      <c r="N129" s="36"/>
      <c r="O129" s="36"/>
      <c r="P129" s="100"/>
      <c r="Q129" s="100"/>
      <c r="R129" s="100"/>
      <c r="S129" s="100"/>
      <c r="T129" s="100"/>
      <c r="U129" s="100"/>
    </row>
    <row r="130" spans="1:21" ht="12.75">
      <c r="A130" s="36"/>
      <c r="B130" s="36"/>
      <c r="C130" s="36"/>
      <c r="D130" s="36"/>
      <c r="E130" s="36"/>
      <c r="F130" s="36"/>
      <c r="G130" s="36"/>
      <c r="H130" s="36"/>
      <c r="I130" s="36"/>
      <c r="J130" s="36"/>
      <c r="K130" s="36"/>
      <c r="L130" s="36"/>
      <c r="M130" s="36"/>
      <c r="N130" s="36"/>
      <c r="O130" s="36"/>
      <c r="P130" s="100"/>
      <c r="Q130" s="100"/>
      <c r="R130" s="100"/>
      <c r="S130" s="100"/>
      <c r="T130" s="100"/>
      <c r="U130" s="100"/>
    </row>
    <row r="131" spans="1:21" ht="12.75">
      <c r="A131" s="36"/>
      <c r="B131" s="36"/>
      <c r="C131" s="36"/>
      <c r="D131" s="36"/>
      <c r="E131" s="36"/>
      <c r="F131" s="36"/>
      <c r="G131" s="36"/>
      <c r="H131" s="36"/>
      <c r="I131" s="36"/>
      <c r="J131" s="36"/>
      <c r="K131" s="36"/>
      <c r="L131" s="36"/>
      <c r="M131" s="36"/>
      <c r="N131" s="36"/>
      <c r="O131" s="36"/>
      <c r="P131" s="100"/>
      <c r="Q131" s="100"/>
      <c r="R131" s="100"/>
      <c r="S131" s="100"/>
      <c r="T131" s="100"/>
      <c r="U131" s="100"/>
    </row>
    <row r="132" spans="1:21" ht="12.75">
      <c r="A132" s="36"/>
      <c r="B132" s="36"/>
      <c r="C132" s="36"/>
      <c r="D132" s="36"/>
      <c r="E132" s="36"/>
      <c r="F132" s="36"/>
      <c r="G132" s="36"/>
      <c r="H132" s="36"/>
      <c r="I132" s="36"/>
      <c r="J132" s="36"/>
      <c r="K132" s="36"/>
      <c r="L132" s="36"/>
      <c r="M132" s="36"/>
      <c r="N132" s="36"/>
      <c r="O132" s="36"/>
      <c r="P132" s="100"/>
      <c r="Q132" s="100"/>
      <c r="R132" s="100"/>
      <c r="S132" s="100"/>
      <c r="T132" s="100"/>
      <c r="U132" s="100"/>
    </row>
    <row r="133" spans="1:21" ht="12.75">
      <c r="A133" s="36"/>
      <c r="B133" s="36"/>
      <c r="C133" s="36"/>
      <c r="D133" s="36"/>
      <c r="E133" s="36"/>
      <c r="F133" s="36"/>
      <c r="G133" s="36"/>
      <c r="H133" s="36"/>
      <c r="I133" s="46"/>
      <c r="J133" s="46"/>
      <c r="K133" s="46"/>
      <c r="L133" s="46"/>
      <c r="M133" s="46"/>
      <c r="N133" s="46"/>
      <c r="O133" s="46"/>
      <c r="P133" s="100"/>
      <c r="Q133" s="100"/>
      <c r="R133" s="100"/>
      <c r="S133" s="100"/>
      <c r="T133" s="100"/>
      <c r="U133" s="100"/>
    </row>
    <row r="134" spans="1:21" ht="12.75">
      <c r="A134" s="36"/>
      <c r="B134" s="36"/>
      <c r="C134" s="36"/>
      <c r="D134" s="36"/>
      <c r="E134" s="36"/>
      <c r="F134" s="36"/>
      <c r="G134" s="36"/>
      <c r="H134" s="36"/>
      <c r="I134" s="46"/>
      <c r="J134" s="46"/>
      <c r="K134" s="46"/>
      <c r="L134" s="46"/>
      <c r="M134" s="46"/>
      <c r="N134" s="46"/>
      <c r="O134" s="46"/>
      <c r="P134" s="100"/>
      <c r="Q134" s="100"/>
      <c r="R134" s="100"/>
      <c r="S134" s="100"/>
      <c r="T134" s="100"/>
      <c r="U134" s="100"/>
    </row>
    <row r="135" spans="1:21" ht="12.75">
      <c r="A135" s="36"/>
      <c r="B135" s="36"/>
      <c r="C135" s="36"/>
      <c r="D135" s="36"/>
      <c r="E135" s="36"/>
      <c r="F135" s="36"/>
      <c r="G135" s="36"/>
      <c r="H135" s="36"/>
      <c r="I135" s="36"/>
      <c r="J135" s="36"/>
      <c r="K135" s="36"/>
      <c r="L135" s="36"/>
      <c r="M135" s="36"/>
      <c r="N135" s="36"/>
      <c r="O135" s="36"/>
      <c r="P135" s="100"/>
      <c r="Q135" s="100"/>
      <c r="R135" s="100"/>
      <c r="S135" s="100"/>
      <c r="T135" s="100"/>
      <c r="U135" s="100"/>
    </row>
    <row r="136" spans="1:21" ht="12.75">
      <c r="A136" s="36"/>
      <c r="B136" s="36"/>
      <c r="C136" s="36"/>
      <c r="D136" s="36"/>
      <c r="E136" s="36"/>
      <c r="F136" s="36"/>
      <c r="G136" s="36"/>
      <c r="H136" s="36"/>
      <c r="I136" s="36"/>
      <c r="J136" s="36"/>
      <c r="K136" s="36"/>
      <c r="L136" s="36"/>
      <c r="M136" s="36"/>
      <c r="N136" s="36"/>
      <c r="O136" s="36"/>
      <c r="P136" s="99" t="s">
        <v>37</v>
      </c>
      <c r="Q136" s="99"/>
      <c r="R136" s="99"/>
      <c r="S136" s="99"/>
      <c r="T136" s="99"/>
      <c r="U136" s="99"/>
    </row>
    <row r="137" spans="1:21" ht="12.75">
      <c r="A137" s="36"/>
      <c r="B137" s="36"/>
      <c r="C137" s="36"/>
      <c r="D137" s="36"/>
      <c r="E137" s="36"/>
      <c r="F137" s="36"/>
      <c r="G137" s="36"/>
      <c r="H137" s="36"/>
      <c r="I137" s="36"/>
      <c r="J137" s="36"/>
      <c r="K137" s="36"/>
      <c r="L137" s="36"/>
      <c r="M137" s="36"/>
      <c r="N137" s="36"/>
      <c r="O137" s="36"/>
      <c r="P137" s="99"/>
      <c r="Q137" s="99"/>
      <c r="R137" s="99"/>
      <c r="S137" s="99"/>
      <c r="T137" s="99"/>
      <c r="U137" s="99"/>
    </row>
    <row r="138" spans="1:21" ht="12.75">
      <c r="A138" s="36"/>
      <c r="B138" s="36"/>
      <c r="C138" s="36"/>
      <c r="D138" s="36"/>
      <c r="E138" s="36"/>
      <c r="F138" s="36"/>
      <c r="G138" s="36"/>
      <c r="H138" s="36"/>
      <c r="I138" s="36"/>
      <c r="J138" s="36"/>
      <c r="K138" s="36"/>
      <c r="L138" s="36"/>
      <c r="M138" s="36"/>
      <c r="N138" s="36"/>
      <c r="O138" s="36"/>
      <c r="P138" s="99"/>
      <c r="Q138" s="99"/>
      <c r="R138" s="99"/>
      <c r="S138" s="99"/>
      <c r="T138" s="99"/>
      <c r="U138" s="99"/>
    </row>
    <row r="139" spans="1:21" ht="12.75">
      <c r="A139" s="36"/>
      <c r="B139" s="36"/>
      <c r="C139" s="36"/>
      <c r="D139" s="36"/>
      <c r="E139" s="36"/>
      <c r="F139" s="36"/>
      <c r="G139" s="36"/>
      <c r="H139" s="36"/>
      <c r="I139" s="36"/>
      <c r="J139" s="36"/>
      <c r="K139" s="36"/>
      <c r="L139" s="36"/>
      <c r="M139" s="36"/>
      <c r="N139" s="36"/>
      <c r="O139" s="36"/>
      <c r="P139" s="99"/>
      <c r="Q139" s="99"/>
      <c r="R139" s="99"/>
      <c r="S139" s="99"/>
      <c r="T139" s="99"/>
      <c r="U139" s="99"/>
    </row>
    <row r="140" spans="1:21" ht="12.75">
      <c r="A140" s="36"/>
      <c r="B140" s="36"/>
      <c r="C140" s="36"/>
      <c r="D140" s="46"/>
      <c r="E140" s="46"/>
      <c r="F140" s="46"/>
      <c r="G140" s="46"/>
      <c r="H140" s="46"/>
      <c r="I140" s="36"/>
      <c r="J140" s="36"/>
      <c r="K140" s="36"/>
      <c r="L140" s="36"/>
      <c r="M140" s="36"/>
      <c r="N140" s="36"/>
      <c r="O140" s="36"/>
      <c r="P140" s="99"/>
      <c r="Q140" s="99"/>
      <c r="R140" s="99"/>
      <c r="S140" s="99"/>
      <c r="T140" s="99"/>
      <c r="U140" s="99"/>
    </row>
    <row r="141" spans="1:21" ht="12.75">
      <c r="A141" s="36"/>
      <c r="B141" s="36"/>
      <c r="C141" s="36"/>
      <c r="D141" s="46"/>
      <c r="E141" s="46"/>
      <c r="F141" s="46"/>
      <c r="G141" s="46"/>
      <c r="H141" s="46"/>
      <c r="I141" s="36"/>
      <c r="J141" s="36"/>
      <c r="K141" s="36"/>
      <c r="L141" s="36"/>
      <c r="M141" s="36"/>
      <c r="N141" s="36"/>
      <c r="O141" s="36"/>
      <c r="P141" s="99"/>
      <c r="Q141" s="99"/>
      <c r="R141" s="99"/>
      <c r="S141" s="99"/>
      <c r="T141" s="99"/>
      <c r="U141" s="99"/>
    </row>
    <row r="142" spans="1:17" ht="12.75">
      <c r="A142" s="36"/>
      <c r="B142" s="36"/>
      <c r="D142" s="36"/>
      <c r="E142" s="36"/>
      <c r="F142" s="36"/>
      <c r="G142" s="36"/>
      <c r="H142" s="36"/>
      <c r="I142" s="36"/>
      <c r="J142" s="36"/>
      <c r="K142" s="36"/>
      <c r="L142" s="36"/>
      <c r="M142" s="36"/>
      <c r="N142" s="36"/>
      <c r="O142" s="36"/>
      <c r="P142" s="36"/>
      <c r="Q142" s="36"/>
    </row>
    <row r="143" spans="1:17" ht="12.75">
      <c r="A143" s="36"/>
      <c r="B143" s="36"/>
      <c r="C143" s="36"/>
      <c r="D143" s="36"/>
      <c r="E143" s="36"/>
      <c r="F143" s="36"/>
      <c r="G143" s="36"/>
      <c r="H143" s="36"/>
      <c r="I143" s="36"/>
      <c r="J143" s="36"/>
      <c r="K143" s="36"/>
      <c r="L143" s="36"/>
      <c r="M143" s="36"/>
      <c r="N143" s="36"/>
      <c r="O143" s="36"/>
      <c r="P143" s="36"/>
      <c r="Q143" s="36"/>
    </row>
    <row r="144" spans="1:17" ht="12.75">
      <c r="A144" s="36"/>
      <c r="B144" s="36"/>
      <c r="C144" s="36"/>
      <c r="D144" s="36"/>
      <c r="E144" s="36"/>
      <c r="F144" s="36"/>
      <c r="G144" s="36"/>
      <c r="H144" s="36"/>
      <c r="I144" s="36"/>
      <c r="J144" s="36"/>
      <c r="K144" s="36"/>
      <c r="L144" s="36"/>
      <c r="M144" s="36"/>
      <c r="N144" s="36"/>
      <c r="O144" s="36"/>
      <c r="P144" s="36"/>
      <c r="Q144" s="36"/>
    </row>
    <row r="145" spans="1:17" ht="12.75">
      <c r="A145" s="36"/>
      <c r="B145" s="36"/>
      <c r="C145" s="36"/>
      <c r="D145" s="36"/>
      <c r="E145" s="36"/>
      <c r="F145" s="36"/>
      <c r="G145" s="36"/>
      <c r="H145" s="36"/>
      <c r="I145" s="36"/>
      <c r="J145" s="36"/>
      <c r="K145" s="36"/>
      <c r="L145" s="36"/>
      <c r="M145" s="36"/>
      <c r="N145" s="36"/>
      <c r="O145" s="36"/>
      <c r="P145" s="36"/>
      <c r="Q145" s="36"/>
    </row>
    <row r="146" spans="1:17" ht="12.75">
      <c r="A146" s="36"/>
      <c r="B146" s="36"/>
      <c r="C146" s="36"/>
      <c r="D146" s="36"/>
      <c r="E146" s="36"/>
      <c r="F146" s="36"/>
      <c r="G146" s="36"/>
      <c r="H146" s="36"/>
      <c r="I146" s="36"/>
      <c r="J146" s="36"/>
      <c r="K146" s="36"/>
      <c r="L146" s="36"/>
      <c r="M146" s="36"/>
      <c r="N146" s="36"/>
      <c r="O146" s="36"/>
      <c r="P146" s="36"/>
      <c r="Q146" s="36"/>
    </row>
    <row r="147" spans="1:17" ht="12.75">
      <c r="A147" s="36"/>
      <c r="B147" s="36"/>
      <c r="C147" s="36"/>
      <c r="D147" s="36"/>
      <c r="E147" s="36"/>
      <c r="F147" s="36"/>
      <c r="G147" s="36"/>
      <c r="H147" s="36"/>
      <c r="I147" s="36"/>
      <c r="J147" s="36"/>
      <c r="K147" s="36"/>
      <c r="L147" s="36"/>
      <c r="M147" s="36"/>
      <c r="N147" s="36"/>
      <c r="O147" s="36"/>
      <c r="P147" s="36"/>
      <c r="Q147" s="36"/>
    </row>
    <row r="148" spans="1:17" ht="12.75">
      <c r="A148" s="36"/>
      <c r="B148" s="36"/>
      <c r="C148" s="36"/>
      <c r="D148" s="36"/>
      <c r="E148" s="36"/>
      <c r="F148" s="36"/>
      <c r="G148" s="36"/>
      <c r="H148" s="36"/>
      <c r="I148" s="36"/>
      <c r="J148" s="36"/>
      <c r="K148" s="36"/>
      <c r="L148" s="36"/>
      <c r="M148" s="36"/>
      <c r="N148" s="36"/>
      <c r="O148" s="36"/>
      <c r="P148" s="36"/>
      <c r="Q148" s="36"/>
    </row>
    <row r="149" spans="1:17" ht="12.75">
      <c r="A149" s="36"/>
      <c r="B149" s="36"/>
      <c r="C149" s="36"/>
      <c r="D149" s="36"/>
      <c r="E149" s="36"/>
      <c r="F149" s="36"/>
      <c r="G149" s="36"/>
      <c r="H149" s="36"/>
      <c r="I149" s="36"/>
      <c r="J149" s="36"/>
      <c r="K149" s="36"/>
      <c r="L149" s="36"/>
      <c r="M149" s="36"/>
      <c r="N149" s="36"/>
      <c r="O149" s="36"/>
      <c r="P149" s="36"/>
      <c r="Q149" s="36"/>
    </row>
    <row r="150" spans="1:17" ht="12.75">
      <c r="A150" s="36"/>
      <c r="B150" s="36"/>
      <c r="C150" s="36"/>
      <c r="D150" s="36"/>
      <c r="E150" s="36"/>
      <c r="F150" s="36"/>
      <c r="G150" s="36"/>
      <c r="H150" s="36"/>
      <c r="I150" s="36"/>
      <c r="J150" s="36"/>
      <c r="K150" s="36"/>
      <c r="L150" s="36"/>
      <c r="M150" s="36"/>
      <c r="N150" s="36"/>
      <c r="O150" s="36"/>
      <c r="P150" s="36"/>
      <c r="Q150" s="36"/>
    </row>
    <row r="151" spans="1:17" ht="12.75">
      <c r="A151" s="36"/>
      <c r="B151" s="36"/>
      <c r="C151" s="36"/>
      <c r="D151" s="36"/>
      <c r="E151" s="36"/>
      <c r="F151" s="36"/>
      <c r="G151" s="36"/>
      <c r="H151" s="36"/>
      <c r="I151" s="36"/>
      <c r="J151" s="36"/>
      <c r="K151" s="36"/>
      <c r="L151" s="36"/>
      <c r="M151" s="36"/>
      <c r="N151" s="36"/>
      <c r="O151" s="36"/>
      <c r="P151" s="36"/>
      <c r="Q151" s="36"/>
    </row>
    <row r="152" spans="1:17" ht="12.75">
      <c r="A152" s="36"/>
      <c r="B152" s="36"/>
      <c r="C152" s="36"/>
      <c r="D152" s="36"/>
      <c r="E152" s="36"/>
      <c r="F152" s="36"/>
      <c r="G152" s="36"/>
      <c r="H152" s="36"/>
      <c r="I152" s="36"/>
      <c r="J152" s="36"/>
      <c r="K152" s="36"/>
      <c r="L152" s="36"/>
      <c r="M152" s="36"/>
      <c r="N152" s="36"/>
      <c r="O152" s="36"/>
      <c r="P152" s="36"/>
      <c r="Q152" s="36"/>
    </row>
    <row r="153" spans="1:17" ht="12.75">
      <c r="A153" s="36"/>
      <c r="B153" s="36"/>
      <c r="C153" s="36"/>
      <c r="D153" s="36"/>
      <c r="E153" s="36"/>
      <c r="F153" s="36"/>
      <c r="G153" s="36"/>
      <c r="H153" s="36"/>
      <c r="I153" s="36"/>
      <c r="J153" s="36"/>
      <c r="K153" s="36"/>
      <c r="L153" s="36"/>
      <c r="M153" s="36"/>
      <c r="N153" s="36"/>
      <c r="O153" s="36"/>
      <c r="P153" s="36"/>
      <c r="Q153" s="36"/>
    </row>
    <row r="154" spans="1:17" ht="12.75">
      <c r="A154" s="36"/>
      <c r="B154" s="36"/>
      <c r="C154" s="36"/>
      <c r="D154" s="36"/>
      <c r="E154" s="36"/>
      <c r="F154" s="36"/>
      <c r="G154" s="36"/>
      <c r="H154" s="36"/>
      <c r="I154" s="36"/>
      <c r="J154" s="36"/>
      <c r="K154" s="36"/>
      <c r="L154" s="36"/>
      <c r="M154" s="36"/>
      <c r="N154" s="36"/>
      <c r="O154" s="36"/>
      <c r="Q154" s="36"/>
    </row>
    <row r="155" spans="1:17" ht="12.75">
      <c r="A155" s="36"/>
      <c r="B155" s="36"/>
      <c r="C155" s="36"/>
      <c r="D155" s="36"/>
      <c r="E155" s="36"/>
      <c r="F155" s="36"/>
      <c r="G155" s="36"/>
      <c r="H155" s="36"/>
      <c r="P155" s="36"/>
      <c r="Q155" s="36"/>
    </row>
    <row r="156" spans="1:17" ht="12.75">
      <c r="A156" s="36"/>
      <c r="B156" s="36"/>
      <c r="C156" s="36"/>
      <c r="D156" s="36"/>
      <c r="E156" s="36"/>
      <c r="F156" s="36"/>
      <c r="G156" s="36"/>
      <c r="H156" s="36"/>
      <c r="I156" s="36"/>
      <c r="J156" s="36"/>
      <c r="K156" s="36"/>
      <c r="L156" s="36"/>
      <c r="M156" s="36"/>
      <c r="N156" s="36"/>
      <c r="O156" s="36"/>
      <c r="P156" s="36"/>
      <c r="Q156" s="36"/>
    </row>
    <row r="157" spans="1:17" ht="12.75">
      <c r="A157" s="36"/>
      <c r="B157" s="36"/>
      <c r="C157" s="36"/>
      <c r="D157" s="36"/>
      <c r="E157" s="36"/>
      <c r="F157" s="36"/>
      <c r="G157" s="36"/>
      <c r="H157" s="36"/>
      <c r="I157" s="36"/>
      <c r="J157" s="36"/>
      <c r="K157" s="36"/>
      <c r="L157" s="36"/>
      <c r="M157" s="36"/>
      <c r="N157" s="36"/>
      <c r="O157" s="36"/>
      <c r="P157" s="36"/>
      <c r="Q157" s="36"/>
    </row>
    <row r="158" spans="1:17" ht="12.75">
      <c r="A158" s="36"/>
      <c r="B158" s="36"/>
      <c r="C158" s="36"/>
      <c r="D158" s="36"/>
      <c r="E158" s="36"/>
      <c r="F158" s="36"/>
      <c r="G158" s="36"/>
      <c r="H158" s="36"/>
      <c r="I158" s="36"/>
      <c r="J158" s="36"/>
      <c r="K158" s="36"/>
      <c r="L158" s="36"/>
      <c r="M158" s="36"/>
      <c r="N158" s="36"/>
      <c r="O158" s="36"/>
      <c r="P158" s="36"/>
      <c r="Q158" s="36"/>
    </row>
    <row r="159" spans="1:17" ht="12.75">
      <c r="A159" s="36"/>
      <c r="B159" s="36"/>
      <c r="C159" s="36"/>
      <c r="D159" s="36"/>
      <c r="E159" s="36"/>
      <c r="F159" s="36"/>
      <c r="G159" s="36"/>
      <c r="H159" s="36"/>
      <c r="I159" s="36"/>
      <c r="J159" s="36"/>
      <c r="K159" s="36"/>
      <c r="L159" s="36"/>
      <c r="M159" s="36"/>
      <c r="N159" s="36"/>
      <c r="O159" s="36"/>
      <c r="P159" s="36"/>
      <c r="Q159" s="36"/>
    </row>
    <row r="160" spans="1:17" ht="12.75">
      <c r="A160" s="36"/>
      <c r="B160" s="36"/>
      <c r="C160" s="36"/>
      <c r="D160" s="36"/>
      <c r="E160" s="36"/>
      <c r="F160" s="36"/>
      <c r="G160" s="36"/>
      <c r="H160" s="36"/>
      <c r="I160" s="36"/>
      <c r="J160" s="36"/>
      <c r="K160" s="36"/>
      <c r="L160" s="36"/>
      <c r="M160" s="36"/>
      <c r="N160" s="36"/>
      <c r="O160" s="36"/>
      <c r="P160" s="36"/>
      <c r="Q160" s="36"/>
    </row>
    <row r="161" spans="1:17" ht="12.75">
      <c r="A161" s="36"/>
      <c r="B161" s="36"/>
      <c r="C161" s="36"/>
      <c r="D161" s="36"/>
      <c r="E161" s="36"/>
      <c r="F161" s="36"/>
      <c r="G161" s="36"/>
      <c r="H161" s="36"/>
      <c r="I161" s="36"/>
      <c r="J161" s="36"/>
      <c r="K161" s="36"/>
      <c r="L161" s="36"/>
      <c r="M161" s="36"/>
      <c r="N161" s="36"/>
      <c r="O161" s="36"/>
      <c r="P161" s="36"/>
      <c r="Q161" s="36"/>
    </row>
    <row r="162" spans="1:17" ht="12.75">
      <c r="A162" s="36"/>
      <c r="B162" s="36"/>
      <c r="C162" s="36"/>
      <c r="I162" s="36"/>
      <c r="J162" s="36"/>
      <c r="K162" s="36"/>
      <c r="L162" s="36"/>
      <c r="M162" s="36"/>
      <c r="N162" s="36"/>
      <c r="O162" s="36"/>
      <c r="P162" s="36"/>
      <c r="Q162" s="36"/>
    </row>
    <row r="163" spans="1:17" ht="12.75">
      <c r="A163" s="36"/>
      <c r="B163" s="36"/>
      <c r="C163" s="36"/>
      <c r="D163" s="36"/>
      <c r="E163" s="36"/>
      <c r="F163" s="36"/>
      <c r="G163" s="36"/>
      <c r="H163" s="36"/>
      <c r="I163" s="36"/>
      <c r="J163" s="36"/>
      <c r="K163" s="36"/>
      <c r="L163" s="36"/>
      <c r="M163" s="36"/>
      <c r="N163" s="36"/>
      <c r="O163" s="36"/>
      <c r="P163" s="36"/>
      <c r="Q163" s="36"/>
    </row>
    <row r="164" spans="1:17" ht="12.75">
      <c r="A164" s="36"/>
      <c r="B164" s="36"/>
      <c r="C164" s="36"/>
      <c r="D164" s="36"/>
      <c r="E164" s="36"/>
      <c r="F164" s="36"/>
      <c r="G164" s="36"/>
      <c r="H164" s="36"/>
      <c r="I164" s="36"/>
      <c r="J164" s="36"/>
      <c r="K164" s="36"/>
      <c r="L164" s="36"/>
      <c r="M164" s="36"/>
      <c r="N164" s="36"/>
      <c r="O164" s="36"/>
      <c r="P164" s="36"/>
      <c r="Q164" s="36"/>
    </row>
    <row r="165" spans="1:17" ht="12.75">
      <c r="A165" s="36"/>
      <c r="B165" s="36"/>
      <c r="C165" s="36"/>
      <c r="D165" s="36"/>
      <c r="E165" s="36"/>
      <c r="F165" s="36"/>
      <c r="G165" s="36"/>
      <c r="H165" s="36"/>
      <c r="I165" s="36"/>
      <c r="J165" s="36"/>
      <c r="K165" s="36"/>
      <c r="L165" s="36"/>
      <c r="M165" s="36"/>
      <c r="N165" s="36"/>
      <c r="O165" s="36"/>
      <c r="P165" s="36"/>
      <c r="Q165" s="36"/>
    </row>
    <row r="166" spans="1:17" ht="12.75">
      <c r="A166" s="36"/>
      <c r="B166" s="36"/>
      <c r="C166" s="39"/>
      <c r="D166" s="36"/>
      <c r="E166" s="36"/>
      <c r="F166" s="36"/>
      <c r="G166" s="36"/>
      <c r="H166" s="36"/>
      <c r="I166" s="36"/>
      <c r="J166" s="36"/>
      <c r="K166" s="36"/>
      <c r="L166" s="36"/>
      <c r="M166" s="36"/>
      <c r="N166" s="36"/>
      <c r="O166" s="36"/>
      <c r="P166" s="36"/>
      <c r="Q166" s="36"/>
    </row>
    <row r="167" spans="1:17" ht="12.75">
      <c r="A167" s="36"/>
      <c r="B167" s="36"/>
      <c r="C167" s="36"/>
      <c r="D167" s="36"/>
      <c r="E167" s="36"/>
      <c r="F167" s="36"/>
      <c r="G167" s="36"/>
      <c r="H167" s="36"/>
      <c r="I167" s="36"/>
      <c r="J167" s="36"/>
      <c r="K167" s="36"/>
      <c r="L167" s="36"/>
      <c r="M167" s="36"/>
      <c r="N167" s="36"/>
      <c r="O167" s="36"/>
      <c r="P167" s="36"/>
      <c r="Q167" s="36"/>
    </row>
    <row r="168" spans="1:17" ht="12.75">
      <c r="A168" s="36"/>
      <c r="B168" s="36"/>
      <c r="C168" s="36"/>
      <c r="D168" s="36"/>
      <c r="E168" s="36"/>
      <c r="F168" s="36"/>
      <c r="G168" s="36"/>
      <c r="H168" s="36"/>
      <c r="I168" s="36"/>
      <c r="J168" s="36"/>
      <c r="K168" s="36"/>
      <c r="L168" s="36"/>
      <c r="M168" s="36"/>
      <c r="N168" s="36"/>
      <c r="O168" s="36"/>
      <c r="P168" s="36"/>
      <c r="Q168" s="36"/>
    </row>
    <row r="169" spans="1:17" ht="12.75">
      <c r="A169" s="36"/>
      <c r="B169" s="36"/>
      <c r="C169" s="36"/>
      <c r="D169" s="36"/>
      <c r="E169" s="36"/>
      <c r="F169" s="36"/>
      <c r="G169" s="36"/>
      <c r="H169" s="36"/>
      <c r="I169" s="36"/>
      <c r="J169" s="36"/>
      <c r="K169" s="36"/>
      <c r="L169" s="36"/>
      <c r="M169" s="36"/>
      <c r="N169" s="36"/>
      <c r="O169" s="36"/>
      <c r="P169" s="36"/>
      <c r="Q169" s="36"/>
    </row>
    <row r="170" spans="1:17" ht="12.75">
      <c r="A170" s="36"/>
      <c r="B170" s="36"/>
      <c r="C170" s="36"/>
      <c r="D170" s="36"/>
      <c r="E170" s="36"/>
      <c r="F170" s="36"/>
      <c r="G170" s="36"/>
      <c r="H170" s="36"/>
      <c r="I170" s="36"/>
      <c r="J170" s="36"/>
      <c r="K170" s="36"/>
      <c r="L170" s="36"/>
      <c r="M170" s="36"/>
      <c r="N170" s="36"/>
      <c r="O170" s="36"/>
      <c r="P170" s="36"/>
      <c r="Q170" s="36"/>
    </row>
    <row r="171" spans="1:17" ht="12.75">
      <c r="A171" s="36"/>
      <c r="B171" s="36"/>
      <c r="C171" s="36"/>
      <c r="D171" s="36"/>
      <c r="E171" s="36"/>
      <c r="F171" s="36"/>
      <c r="G171" s="36"/>
      <c r="H171" s="36"/>
      <c r="I171" s="36"/>
      <c r="J171" s="36"/>
      <c r="K171" s="36"/>
      <c r="L171" s="36"/>
      <c r="M171" s="36"/>
      <c r="N171" s="36"/>
      <c r="O171" s="36"/>
      <c r="P171" s="36"/>
      <c r="Q171" s="36"/>
    </row>
    <row r="172" spans="1:17" ht="12.75">
      <c r="A172" s="36"/>
      <c r="B172" s="36"/>
      <c r="C172" s="36"/>
      <c r="D172" s="36"/>
      <c r="E172" s="36"/>
      <c r="F172" s="36"/>
      <c r="G172" s="36"/>
      <c r="H172" s="36"/>
      <c r="I172" s="36"/>
      <c r="J172" s="36"/>
      <c r="K172" s="36"/>
      <c r="L172" s="36"/>
      <c r="M172" s="36"/>
      <c r="N172" s="36"/>
      <c r="O172" s="36"/>
      <c r="P172" s="36"/>
      <c r="Q172" s="36"/>
    </row>
    <row r="173" spans="1:17" ht="12.75">
      <c r="A173" s="36"/>
      <c r="B173" s="36"/>
      <c r="C173" s="36"/>
      <c r="D173" s="36"/>
      <c r="E173" s="36"/>
      <c r="F173" s="36"/>
      <c r="G173" s="36"/>
      <c r="H173" s="36"/>
      <c r="I173" s="36"/>
      <c r="J173" s="36"/>
      <c r="K173" s="36"/>
      <c r="L173" s="36"/>
      <c r="M173" s="36"/>
      <c r="N173" s="36"/>
      <c r="O173" s="36"/>
      <c r="P173" s="36"/>
      <c r="Q173" s="36"/>
    </row>
    <row r="174" spans="1:17" ht="12.75">
      <c r="A174" s="36"/>
      <c r="B174" s="36"/>
      <c r="C174" s="36"/>
      <c r="D174" s="36"/>
      <c r="E174" s="36"/>
      <c r="F174" s="36"/>
      <c r="G174" s="36"/>
      <c r="H174" s="36"/>
      <c r="I174" s="36"/>
      <c r="J174" s="36"/>
      <c r="K174" s="36"/>
      <c r="L174" s="36"/>
      <c r="M174" s="36"/>
      <c r="N174" s="36"/>
      <c r="O174" s="36"/>
      <c r="P174" s="36"/>
      <c r="Q174" s="36"/>
    </row>
    <row r="175" spans="1:17" ht="12.75">
      <c r="A175" s="36"/>
      <c r="B175" s="36"/>
      <c r="C175" s="36"/>
      <c r="D175" s="36"/>
      <c r="E175" s="36"/>
      <c r="F175" s="36"/>
      <c r="G175" s="36"/>
      <c r="H175" s="36"/>
      <c r="I175" s="36"/>
      <c r="J175" s="36"/>
      <c r="K175" s="36"/>
      <c r="L175" s="36"/>
      <c r="M175" s="36"/>
      <c r="N175" s="36"/>
      <c r="O175" s="36"/>
      <c r="P175" s="36"/>
      <c r="Q175" s="36"/>
    </row>
    <row r="176" spans="1:17" ht="12.75">
      <c r="A176" s="36"/>
      <c r="B176" s="36"/>
      <c r="C176" s="36"/>
      <c r="D176" s="36"/>
      <c r="E176" s="36"/>
      <c r="F176" s="36"/>
      <c r="G176" s="36"/>
      <c r="H176" s="36"/>
      <c r="I176" s="36"/>
      <c r="J176" s="36"/>
      <c r="K176" s="36"/>
      <c r="L176" s="36"/>
      <c r="M176" s="36"/>
      <c r="N176" s="36"/>
      <c r="O176" s="36"/>
      <c r="P176" s="36"/>
      <c r="Q176" s="36"/>
    </row>
    <row r="177" spans="1:17" ht="12.75">
      <c r="A177" s="36"/>
      <c r="B177" s="36"/>
      <c r="C177" s="36"/>
      <c r="D177" s="36"/>
      <c r="E177" s="36"/>
      <c r="F177" s="36"/>
      <c r="G177" s="36"/>
      <c r="H177" s="36"/>
      <c r="I177" s="36"/>
      <c r="J177" s="36"/>
      <c r="K177" s="36"/>
      <c r="L177" s="36"/>
      <c r="M177" s="36"/>
      <c r="N177" s="36"/>
      <c r="O177" s="36"/>
      <c r="P177" s="36"/>
      <c r="Q177" s="36"/>
    </row>
    <row r="178" spans="1:17" ht="12.75">
      <c r="A178" s="36"/>
      <c r="B178" s="36"/>
      <c r="C178" s="36"/>
      <c r="D178" s="36"/>
      <c r="E178" s="36"/>
      <c r="F178" s="36"/>
      <c r="G178" s="36"/>
      <c r="H178" s="36"/>
      <c r="I178" s="36"/>
      <c r="J178" s="36"/>
      <c r="K178" s="36"/>
      <c r="L178" s="36"/>
      <c r="M178" s="36"/>
      <c r="N178" s="36"/>
      <c r="O178" s="36"/>
      <c r="P178" s="36"/>
      <c r="Q178" s="36"/>
    </row>
    <row r="179" spans="1:17" ht="12.75">
      <c r="A179" s="36"/>
      <c r="B179" s="36"/>
      <c r="C179" s="36"/>
      <c r="D179" s="36"/>
      <c r="E179" s="36"/>
      <c r="F179" s="36"/>
      <c r="G179" s="36"/>
      <c r="H179" s="36"/>
      <c r="I179" s="36"/>
      <c r="J179" s="36"/>
      <c r="K179" s="36"/>
      <c r="L179" s="36"/>
      <c r="M179" s="36"/>
      <c r="N179" s="36"/>
      <c r="O179" s="36"/>
      <c r="P179" s="46"/>
      <c r="Q179" s="36"/>
    </row>
    <row r="180" spans="1:17" ht="12.75">
      <c r="A180" s="36"/>
      <c r="B180" s="36"/>
      <c r="C180" s="36"/>
      <c r="D180" s="36"/>
      <c r="E180" s="36"/>
      <c r="F180" s="36"/>
      <c r="G180" s="36"/>
      <c r="H180" s="36"/>
      <c r="I180" s="46"/>
      <c r="J180" s="46"/>
      <c r="K180" s="46"/>
      <c r="L180" s="46"/>
      <c r="M180" s="46"/>
      <c r="N180" s="46"/>
      <c r="O180" s="46"/>
      <c r="P180" s="36"/>
      <c r="Q180" s="36"/>
    </row>
    <row r="181" spans="1:17" ht="12.75">
      <c r="A181" s="36"/>
      <c r="B181" s="36"/>
      <c r="C181" s="36"/>
      <c r="D181" s="36"/>
      <c r="E181" s="36"/>
      <c r="F181" s="36"/>
      <c r="G181" s="36"/>
      <c r="H181" s="36"/>
      <c r="I181" s="36"/>
      <c r="J181" s="36"/>
      <c r="K181" s="36"/>
      <c r="L181" s="36"/>
      <c r="M181" s="36"/>
      <c r="N181" s="36"/>
      <c r="O181" s="36"/>
      <c r="P181" s="36"/>
      <c r="Q181" s="36"/>
    </row>
    <row r="182" spans="1:17" ht="12.75">
      <c r="A182" s="36"/>
      <c r="B182" s="36"/>
      <c r="C182" s="36"/>
      <c r="D182" s="36"/>
      <c r="E182" s="36"/>
      <c r="F182" s="36"/>
      <c r="G182" s="36"/>
      <c r="H182" s="36"/>
      <c r="I182" s="36"/>
      <c r="J182" s="36"/>
      <c r="K182" s="36"/>
      <c r="L182" s="36"/>
      <c r="M182" s="36"/>
      <c r="N182" s="36"/>
      <c r="O182" s="36"/>
      <c r="P182" s="36"/>
      <c r="Q182" s="36"/>
    </row>
    <row r="183" spans="1:17" ht="12.75">
      <c r="A183" s="36"/>
      <c r="B183" s="36"/>
      <c r="C183" s="36"/>
      <c r="D183" s="36"/>
      <c r="E183" s="36"/>
      <c r="F183" s="36"/>
      <c r="G183" s="36"/>
      <c r="H183" s="36"/>
      <c r="I183" s="36"/>
      <c r="J183" s="36"/>
      <c r="K183" s="36"/>
      <c r="L183" s="36"/>
      <c r="M183" s="36"/>
      <c r="N183" s="36"/>
      <c r="O183" s="36"/>
      <c r="P183" s="36"/>
      <c r="Q183" s="36"/>
    </row>
    <row r="184" spans="1:17" ht="12.75">
      <c r="A184" s="36"/>
      <c r="B184" s="36"/>
      <c r="C184" s="36"/>
      <c r="D184" s="36"/>
      <c r="E184" s="36"/>
      <c r="F184" s="36"/>
      <c r="G184" s="36"/>
      <c r="H184" s="36"/>
      <c r="I184" s="36"/>
      <c r="J184" s="36"/>
      <c r="K184" s="36"/>
      <c r="L184" s="36"/>
      <c r="M184" s="36"/>
      <c r="N184" s="36"/>
      <c r="O184" s="36"/>
      <c r="P184" s="36"/>
      <c r="Q184" s="36"/>
    </row>
    <row r="185" spans="1:17" ht="12.75">
      <c r="A185" s="36"/>
      <c r="B185" s="36"/>
      <c r="C185" s="36"/>
      <c r="D185" s="36"/>
      <c r="E185" s="36"/>
      <c r="F185" s="36"/>
      <c r="G185" s="36"/>
      <c r="H185" s="36"/>
      <c r="I185" s="36"/>
      <c r="J185" s="36"/>
      <c r="K185" s="36"/>
      <c r="L185" s="36"/>
      <c r="M185" s="36"/>
      <c r="N185" s="36"/>
      <c r="O185" s="36"/>
      <c r="P185" s="36"/>
      <c r="Q185" s="36"/>
    </row>
    <row r="186" spans="1:17" ht="12.75">
      <c r="A186" s="36"/>
      <c r="B186" s="36"/>
      <c r="C186" s="36"/>
      <c r="D186" s="36"/>
      <c r="E186" s="36"/>
      <c r="F186" s="36"/>
      <c r="G186" s="36"/>
      <c r="H186" s="36"/>
      <c r="I186" s="36"/>
      <c r="J186" s="36"/>
      <c r="K186" s="36"/>
      <c r="L186" s="36"/>
      <c r="M186" s="36"/>
      <c r="N186" s="36"/>
      <c r="O186" s="36"/>
      <c r="P186" s="36"/>
      <c r="Q186" s="36"/>
    </row>
    <row r="187" spans="1:17" ht="12.75">
      <c r="A187" s="36"/>
      <c r="B187" s="36"/>
      <c r="C187" s="36"/>
      <c r="D187" s="46"/>
      <c r="E187" s="46"/>
      <c r="F187" s="46"/>
      <c r="G187" s="46"/>
      <c r="H187" s="46"/>
      <c r="I187" s="36"/>
      <c r="J187" s="36"/>
      <c r="K187" s="36"/>
      <c r="L187" s="36"/>
      <c r="M187" s="36"/>
      <c r="N187" s="36"/>
      <c r="O187" s="36"/>
      <c r="P187" s="36"/>
      <c r="Q187" s="36"/>
    </row>
    <row r="188" spans="1:17" ht="12.75">
      <c r="A188" s="36"/>
      <c r="B188" s="36"/>
      <c r="C188" s="36"/>
      <c r="D188" s="36"/>
      <c r="E188" s="36"/>
      <c r="F188" s="36"/>
      <c r="G188" s="36"/>
      <c r="H188" s="36"/>
      <c r="I188" s="36"/>
      <c r="J188" s="36"/>
      <c r="K188" s="36"/>
      <c r="L188" s="36"/>
      <c r="M188" s="36"/>
      <c r="N188" s="36"/>
      <c r="O188" s="36"/>
      <c r="P188" s="36"/>
      <c r="Q188" s="36"/>
    </row>
    <row r="189" spans="1:17" ht="12.75">
      <c r="A189" s="36"/>
      <c r="B189" s="36"/>
      <c r="C189" s="39"/>
      <c r="D189" s="36"/>
      <c r="E189" s="36"/>
      <c r="F189" s="36"/>
      <c r="G189" s="36"/>
      <c r="H189" s="36"/>
      <c r="I189" s="36"/>
      <c r="J189" s="36"/>
      <c r="K189" s="36"/>
      <c r="L189" s="36"/>
      <c r="M189" s="36"/>
      <c r="N189" s="36"/>
      <c r="O189" s="36"/>
      <c r="P189" s="36"/>
      <c r="Q189" s="36"/>
    </row>
    <row r="190" spans="1:17" ht="12.75">
      <c r="A190" s="36"/>
      <c r="B190" s="36"/>
      <c r="C190" s="39"/>
      <c r="D190" s="36"/>
      <c r="E190" s="36"/>
      <c r="F190" s="36"/>
      <c r="G190" s="36"/>
      <c r="H190" s="36"/>
      <c r="I190" s="36"/>
      <c r="J190" s="36"/>
      <c r="K190" s="36"/>
      <c r="L190" s="36"/>
      <c r="M190" s="36"/>
      <c r="N190" s="36"/>
      <c r="O190" s="36"/>
      <c r="P190" s="36"/>
      <c r="Q190" s="36"/>
    </row>
    <row r="191" spans="1:17" ht="12.75">
      <c r="A191" s="36"/>
      <c r="B191" s="36"/>
      <c r="C191" s="36"/>
      <c r="D191" s="36"/>
      <c r="E191" s="36"/>
      <c r="F191" s="36"/>
      <c r="G191" s="36"/>
      <c r="H191" s="36"/>
      <c r="I191" s="36"/>
      <c r="J191" s="36"/>
      <c r="K191" s="36"/>
      <c r="L191" s="36"/>
      <c r="M191" s="36"/>
      <c r="N191" s="36"/>
      <c r="O191" s="36"/>
      <c r="P191" s="36"/>
      <c r="Q191" s="36"/>
    </row>
    <row r="192" spans="1:17" ht="12.75">
      <c r="A192" s="36"/>
      <c r="B192" s="36"/>
      <c r="C192" s="36"/>
      <c r="D192" s="36"/>
      <c r="E192" s="36"/>
      <c r="F192" s="36"/>
      <c r="G192" s="36"/>
      <c r="H192" s="36"/>
      <c r="I192" s="36"/>
      <c r="J192" s="36"/>
      <c r="K192" s="36"/>
      <c r="L192" s="36"/>
      <c r="M192" s="36"/>
      <c r="N192" s="36"/>
      <c r="O192" s="36"/>
      <c r="P192" s="36"/>
      <c r="Q192" s="36"/>
    </row>
    <row r="193" spans="1:17" ht="12.75">
      <c r="A193" s="36"/>
      <c r="B193" s="36"/>
      <c r="C193" s="36"/>
      <c r="D193" s="36"/>
      <c r="E193" s="36"/>
      <c r="F193" s="36"/>
      <c r="G193" s="36"/>
      <c r="H193" s="36"/>
      <c r="I193" s="36"/>
      <c r="J193" s="36"/>
      <c r="K193" s="36"/>
      <c r="L193" s="36"/>
      <c r="M193" s="36"/>
      <c r="N193" s="36"/>
      <c r="O193" s="36"/>
      <c r="P193" s="36"/>
      <c r="Q193" s="36"/>
    </row>
    <row r="194" spans="1:17" ht="12.75">
      <c r="A194" s="36"/>
      <c r="B194" s="36"/>
      <c r="C194" s="36"/>
      <c r="D194" s="36"/>
      <c r="E194" s="36"/>
      <c r="F194" s="36"/>
      <c r="G194" s="36"/>
      <c r="H194" s="36"/>
      <c r="I194" s="36"/>
      <c r="J194" s="36"/>
      <c r="K194" s="36"/>
      <c r="L194" s="36"/>
      <c r="M194" s="36"/>
      <c r="N194" s="36"/>
      <c r="O194" s="36"/>
      <c r="P194" s="36"/>
      <c r="Q194" s="36"/>
    </row>
    <row r="195" spans="1:17" ht="12.75">
      <c r="A195" s="36"/>
      <c r="B195" s="36"/>
      <c r="C195" s="36"/>
      <c r="D195" s="36"/>
      <c r="E195" s="36"/>
      <c r="F195" s="36"/>
      <c r="G195" s="36"/>
      <c r="H195" s="36"/>
      <c r="I195" s="36"/>
      <c r="J195" s="36"/>
      <c r="K195" s="36"/>
      <c r="L195" s="36"/>
      <c r="M195" s="36"/>
      <c r="N195" s="36"/>
      <c r="O195" s="36"/>
      <c r="P195" s="36"/>
      <c r="Q195" s="36"/>
    </row>
    <row r="196" spans="1:17" ht="12.75">
      <c r="A196" s="36"/>
      <c r="B196" s="36"/>
      <c r="C196" s="36"/>
      <c r="D196" s="36"/>
      <c r="E196" s="36"/>
      <c r="F196" s="36"/>
      <c r="G196" s="36"/>
      <c r="H196" s="36"/>
      <c r="I196" s="36"/>
      <c r="J196" s="36"/>
      <c r="K196" s="36"/>
      <c r="L196" s="36"/>
      <c r="M196" s="36"/>
      <c r="N196" s="36"/>
      <c r="O196" s="36"/>
      <c r="P196" s="36"/>
      <c r="Q196" s="36"/>
    </row>
    <row r="197" spans="1:17" ht="12.75">
      <c r="A197" s="36"/>
      <c r="B197" s="36"/>
      <c r="C197" s="36"/>
      <c r="D197" s="36"/>
      <c r="E197" s="36"/>
      <c r="F197" s="36"/>
      <c r="G197" s="36"/>
      <c r="H197" s="36"/>
      <c r="I197" s="36"/>
      <c r="J197" s="36"/>
      <c r="K197" s="36"/>
      <c r="L197" s="36"/>
      <c r="M197" s="36"/>
      <c r="N197" s="36"/>
      <c r="O197" s="36"/>
      <c r="P197" s="36"/>
      <c r="Q197" s="36"/>
    </row>
    <row r="198" spans="1:17" ht="12.75">
      <c r="A198" s="36"/>
      <c r="B198" s="36"/>
      <c r="C198" s="36"/>
      <c r="D198" s="36"/>
      <c r="E198" s="36"/>
      <c r="F198" s="36"/>
      <c r="G198" s="36"/>
      <c r="H198" s="36"/>
      <c r="I198" s="36"/>
      <c r="J198" s="36"/>
      <c r="K198" s="36"/>
      <c r="L198" s="36"/>
      <c r="M198" s="36"/>
      <c r="N198" s="36"/>
      <c r="O198" s="36"/>
      <c r="P198" s="36"/>
      <c r="Q198" s="36"/>
    </row>
    <row r="199" spans="1:17" ht="12.75">
      <c r="A199" s="36"/>
      <c r="B199" s="36"/>
      <c r="C199" s="36"/>
      <c r="D199" s="36"/>
      <c r="E199" s="36"/>
      <c r="F199" s="36"/>
      <c r="G199" s="36"/>
      <c r="H199" s="36"/>
      <c r="I199" s="36"/>
      <c r="J199" s="36"/>
      <c r="K199" s="36"/>
      <c r="L199" s="36"/>
      <c r="M199" s="36"/>
      <c r="N199" s="36"/>
      <c r="O199" s="36"/>
      <c r="P199" s="36"/>
      <c r="Q199" s="36"/>
    </row>
    <row r="200" spans="1:17" ht="12.75">
      <c r="A200" s="36"/>
      <c r="B200" s="36"/>
      <c r="C200" s="36"/>
      <c r="D200" s="36"/>
      <c r="E200" s="36"/>
      <c r="F200" s="36"/>
      <c r="G200" s="36"/>
      <c r="H200" s="36"/>
      <c r="I200" s="36"/>
      <c r="J200" s="36"/>
      <c r="K200" s="36"/>
      <c r="L200" s="36"/>
      <c r="M200" s="36"/>
      <c r="N200" s="36"/>
      <c r="O200" s="36"/>
      <c r="P200" s="36"/>
      <c r="Q200" s="36"/>
    </row>
    <row r="201" spans="1:17" ht="12.75">
      <c r="A201" s="36"/>
      <c r="B201" s="36"/>
      <c r="C201" s="36"/>
      <c r="D201" s="36"/>
      <c r="E201" s="36"/>
      <c r="F201" s="36"/>
      <c r="G201" s="36"/>
      <c r="H201" s="36"/>
      <c r="I201" s="36"/>
      <c r="J201" s="36"/>
      <c r="K201" s="36"/>
      <c r="L201" s="36"/>
      <c r="M201" s="36"/>
      <c r="N201" s="36"/>
      <c r="O201" s="36"/>
      <c r="P201" s="36"/>
      <c r="Q201" s="36"/>
    </row>
    <row r="202" spans="1:17" ht="12.75">
      <c r="A202" s="36"/>
      <c r="B202" s="36"/>
      <c r="C202" s="36"/>
      <c r="D202" s="36"/>
      <c r="E202" s="36"/>
      <c r="F202" s="36"/>
      <c r="G202" s="36"/>
      <c r="H202" s="36"/>
      <c r="I202" s="36"/>
      <c r="J202" s="36"/>
      <c r="K202" s="36"/>
      <c r="L202" s="36"/>
      <c r="M202" s="36"/>
      <c r="N202" s="36"/>
      <c r="O202" s="36"/>
      <c r="P202" s="36"/>
      <c r="Q202" s="36"/>
    </row>
    <row r="203" spans="1:17" ht="12.75">
      <c r="A203" s="36"/>
      <c r="B203" s="36"/>
      <c r="C203" s="36"/>
      <c r="D203" s="36"/>
      <c r="E203" s="36"/>
      <c r="F203" s="36"/>
      <c r="G203" s="36"/>
      <c r="H203" s="36"/>
      <c r="I203" s="36"/>
      <c r="J203" s="36"/>
      <c r="K203" s="36"/>
      <c r="L203" s="36"/>
      <c r="M203" s="36"/>
      <c r="N203" s="36"/>
      <c r="O203" s="36"/>
      <c r="P203" s="36"/>
      <c r="Q203" s="36"/>
    </row>
    <row r="204" spans="1:17" ht="12.75">
      <c r="A204" s="36"/>
      <c r="B204" s="36"/>
      <c r="C204" s="36"/>
      <c r="D204" s="36"/>
      <c r="E204" s="36"/>
      <c r="F204" s="36"/>
      <c r="G204" s="36"/>
      <c r="H204" s="36"/>
      <c r="I204" s="36"/>
      <c r="J204" s="36"/>
      <c r="K204" s="36"/>
      <c r="L204" s="36"/>
      <c r="M204" s="36"/>
      <c r="N204" s="36"/>
      <c r="O204" s="36"/>
      <c r="P204" s="36"/>
      <c r="Q204" s="36"/>
    </row>
    <row r="205" spans="1:17" ht="12.75">
      <c r="A205" s="36"/>
      <c r="B205" s="36"/>
      <c r="C205" s="36"/>
      <c r="D205" s="36"/>
      <c r="E205" s="36"/>
      <c r="F205" s="36"/>
      <c r="G205" s="36"/>
      <c r="H205" s="36"/>
      <c r="I205" s="36"/>
      <c r="J205" s="36"/>
      <c r="K205" s="36"/>
      <c r="L205" s="36"/>
      <c r="M205" s="36"/>
      <c r="N205" s="36"/>
      <c r="O205" s="36"/>
      <c r="P205" s="36"/>
      <c r="Q205" s="36"/>
    </row>
    <row r="206" spans="1:17" ht="12.75">
      <c r="A206" s="36"/>
      <c r="B206" s="36"/>
      <c r="C206" s="36"/>
      <c r="D206" s="36"/>
      <c r="E206" s="36"/>
      <c r="F206" s="36"/>
      <c r="G206" s="36"/>
      <c r="H206" s="36"/>
      <c r="I206" s="36"/>
      <c r="J206" s="36"/>
      <c r="K206" s="36"/>
      <c r="L206" s="36"/>
      <c r="M206" s="36"/>
      <c r="N206" s="36"/>
      <c r="O206" s="36"/>
      <c r="P206" s="36"/>
      <c r="Q206" s="36"/>
    </row>
    <row r="207" spans="1:17" ht="12.75">
      <c r="A207" s="36"/>
      <c r="B207" s="36"/>
      <c r="C207" s="36"/>
      <c r="D207" s="36"/>
      <c r="E207" s="36"/>
      <c r="F207" s="36"/>
      <c r="G207" s="36"/>
      <c r="H207" s="36"/>
      <c r="I207" s="36"/>
      <c r="J207" s="36"/>
      <c r="K207" s="36"/>
      <c r="L207" s="36"/>
      <c r="M207" s="36"/>
      <c r="N207" s="36"/>
      <c r="O207" s="36"/>
      <c r="P207" s="36"/>
      <c r="Q207" s="36"/>
    </row>
    <row r="208" spans="1:17" ht="12.75">
      <c r="A208" s="36"/>
      <c r="B208" s="36"/>
      <c r="C208" s="36"/>
      <c r="D208" s="36"/>
      <c r="E208" s="36"/>
      <c r="F208" s="36"/>
      <c r="G208" s="36"/>
      <c r="H208" s="36"/>
      <c r="I208" s="36"/>
      <c r="J208" s="36"/>
      <c r="K208" s="36"/>
      <c r="L208" s="36"/>
      <c r="M208" s="36"/>
      <c r="N208" s="36"/>
      <c r="O208" s="36"/>
      <c r="P208" s="36"/>
      <c r="Q208" s="36"/>
    </row>
    <row r="209" spans="1:17" ht="12.75">
      <c r="A209" s="36"/>
      <c r="B209" s="36"/>
      <c r="C209" s="36"/>
      <c r="D209" s="36"/>
      <c r="E209" s="36"/>
      <c r="F209" s="36"/>
      <c r="G209" s="36"/>
      <c r="H209" s="36"/>
      <c r="I209" s="36"/>
      <c r="J209" s="36"/>
      <c r="K209" s="36"/>
      <c r="L209" s="36"/>
      <c r="M209" s="36"/>
      <c r="N209" s="36"/>
      <c r="O209" s="36"/>
      <c r="P209" s="36"/>
      <c r="Q209" s="36"/>
    </row>
    <row r="210" spans="1:17" ht="12.75">
      <c r="A210" s="36"/>
      <c r="B210" s="36"/>
      <c r="C210" s="36"/>
      <c r="D210" s="36"/>
      <c r="E210" s="36"/>
      <c r="F210" s="36"/>
      <c r="G210" s="36"/>
      <c r="H210" s="36"/>
      <c r="I210" s="36"/>
      <c r="J210" s="36"/>
      <c r="K210" s="36"/>
      <c r="L210" s="36"/>
      <c r="M210" s="36"/>
      <c r="N210" s="36"/>
      <c r="O210" s="36"/>
      <c r="P210" s="36"/>
      <c r="Q210" s="36"/>
    </row>
    <row r="211" spans="1:17" ht="12.75">
      <c r="A211" s="36"/>
      <c r="B211" s="36"/>
      <c r="C211" s="36"/>
      <c r="D211" s="47"/>
      <c r="E211" s="36"/>
      <c r="F211" s="36"/>
      <c r="G211" s="36"/>
      <c r="H211" s="36"/>
      <c r="I211" s="36"/>
      <c r="J211" s="36"/>
      <c r="K211" s="36"/>
      <c r="L211" s="36"/>
      <c r="M211" s="36"/>
      <c r="N211" s="36"/>
      <c r="O211" s="36"/>
      <c r="P211" s="36"/>
      <c r="Q211" s="36"/>
    </row>
    <row r="212" spans="1:17" ht="12.75">
      <c r="A212" s="36"/>
      <c r="B212" s="36"/>
      <c r="C212" s="39"/>
      <c r="D212" s="36"/>
      <c r="E212" s="36"/>
      <c r="F212" s="36"/>
      <c r="G212" s="36"/>
      <c r="H212" s="36"/>
      <c r="I212" s="36"/>
      <c r="J212" s="36"/>
      <c r="K212" s="36"/>
      <c r="L212" s="36"/>
      <c r="M212" s="36"/>
      <c r="N212" s="36"/>
      <c r="O212" s="36"/>
      <c r="P212" s="36"/>
      <c r="Q212" s="36"/>
    </row>
    <row r="213" spans="1:15" ht="12.75">
      <c r="A213" s="36"/>
      <c r="B213" s="36"/>
      <c r="C213" s="36"/>
      <c r="D213" s="36"/>
      <c r="E213" s="36"/>
      <c r="F213" s="36"/>
      <c r="G213" s="36"/>
      <c r="H213" s="36"/>
      <c r="I213" s="36"/>
      <c r="J213" s="36"/>
      <c r="K213" s="36"/>
      <c r="L213" s="36"/>
      <c r="M213" s="36"/>
      <c r="N213" s="36"/>
      <c r="O213" s="36"/>
    </row>
    <row r="214" spans="1:8" ht="12.75">
      <c r="A214" s="36"/>
      <c r="B214" s="36"/>
      <c r="C214" s="36"/>
      <c r="D214" s="36"/>
      <c r="E214" s="36"/>
      <c r="F214" s="36"/>
      <c r="G214" s="36"/>
      <c r="H214" s="36"/>
    </row>
    <row r="215" spans="1:8" ht="12.75">
      <c r="A215" s="36"/>
      <c r="B215" s="36"/>
      <c r="C215" s="36"/>
      <c r="D215" s="36"/>
      <c r="E215" s="36"/>
      <c r="F215" s="36"/>
      <c r="G215" s="36"/>
      <c r="H215" s="36"/>
    </row>
    <row r="216" spans="1:8" ht="12.75">
      <c r="A216" s="36"/>
      <c r="B216" s="36"/>
      <c r="C216" s="36"/>
      <c r="D216" s="36"/>
      <c r="E216" s="36"/>
      <c r="F216" s="36"/>
      <c r="G216" s="36"/>
      <c r="H216" s="36"/>
    </row>
    <row r="217" spans="1:8" ht="12.75">
      <c r="A217" s="36"/>
      <c r="B217" s="36"/>
      <c r="C217" s="36"/>
      <c r="D217" s="36"/>
      <c r="E217" s="36"/>
      <c r="F217" s="36"/>
      <c r="G217" s="36"/>
      <c r="H217" s="36"/>
    </row>
    <row r="218" spans="1:8" ht="12.75">
      <c r="A218" s="36"/>
      <c r="B218" s="36"/>
      <c r="C218" s="36"/>
      <c r="D218" s="36"/>
      <c r="E218" s="36"/>
      <c r="F218" s="36"/>
      <c r="G218" s="36"/>
      <c r="H218" s="36"/>
    </row>
    <row r="219" spans="1:8" ht="12.75">
      <c r="A219" s="36"/>
      <c r="B219" s="36"/>
      <c r="C219" s="36"/>
      <c r="D219" s="36"/>
      <c r="E219" s="36"/>
      <c r="F219" s="36"/>
      <c r="G219" s="36"/>
      <c r="H219" s="36"/>
    </row>
    <row r="220" spans="1:8" ht="12.75">
      <c r="A220" s="36"/>
      <c r="B220" s="36"/>
      <c r="C220" s="36"/>
      <c r="D220" s="36"/>
      <c r="E220" s="36"/>
      <c r="F220" s="36"/>
      <c r="G220" s="36"/>
      <c r="H220" s="36"/>
    </row>
  </sheetData>
  <mergeCells count="7">
    <mergeCell ref="C79:H79"/>
    <mergeCell ref="P56:T58"/>
    <mergeCell ref="R80:U93"/>
    <mergeCell ref="P136:U141"/>
    <mergeCell ref="P125:U135"/>
    <mergeCell ref="P104:U112"/>
    <mergeCell ref="P4:U7"/>
  </mergeCells>
  <printOptions/>
  <pageMargins left="0.75" right="0.75" top="1" bottom="1" header="0.5" footer="0.5"/>
  <pageSetup fitToHeight="1" fitToWidth="1" horizontalDpi="600" verticalDpi="600" orientation="portrait" paperSize="9" scale="3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E252"/>
  <sheetViews>
    <sheetView zoomScale="85" zoomScaleNormal="85" workbookViewId="0" topLeftCell="A1">
      <selection activeCell="O27" sqref="O27"/>
    </sheetView>
  </sheetViews>
  <sheetFormatPr defaultColWidth="9.140625" defaultRowHeight="12.75"/>
  <cols>
    <col min="1" max="23" width="9.140625" style="33" customWidth="1"/>
    <col min="24" max="32" width="9.140625" style="33" hidden="1" customWidth="1"/>
    <col min="33" max="16384" width="9.140625" style="33" customWidth="1"/>
  </cols>
  <sheetData>
    <row r="1" spans="1:13" ht="12.75">
      <c r="A1" s="32" t="s">
        <v>43</v>
      </c>
      <c r="M1" s="48"/>
    </row>
    <row r="2" ht="12.75">
      <c r="M2" s="34"/>
    </row>
    <row r="3" spans="1:18" s="36" customFormat="1" ht="12.75">
      <c r="A3" s="39" t="s">
        <v>2</v>
      </c>
      <c r="C3" s="49"/>
      <c r="D3" s="49"/>
      <c r="E3" s="49"/>
      <c r="F3" s="49"/>
      <c r="I3" s="49"/>
      <c r="J3" s="49"/>
      <c r="K3" s="49"/>
      <c r="L3" s="49"/>
      <c r="M3" s="34"/>
      <c r="N3" s="49"/>
      <c r="O3" s="49"/>
      <c r="P3" s="49"/>
      <c r="Q3" s="49"/>
      <c r="R3" s="49"/>
    </row>
    <row r="4" spans="2:18" s="36" customFormat="1" ht="11.25">
      <c r="B4" s="39"/>
      <c r="C4" s="49"/>
      <c r="D4" s="49"/>
      <c r="E4" s="49"/>
      <c r="F4" s="49"/>
      <c r="G4" s="49"/>
      <c r="H4" s="49"/>
      <c r="I4" s="49"/>
      <c r="J4" s="49"/>
      <c r="K4" s="49"/>
      <c r="L4" s="49"/>
      <c r="M4" s="49"/>
      <c r="N4" s="49"/>
      <c r="O4" s="49"/>
      <c r="P4" s="49"/>
      <c r="Q4" s="49"/>
      <c r="R4" s="49"/>
    </row>
    <row r="5" spans="3:18" s="36" customFormat="1" ht="11.25">
      <c r="C5" s="49"/>
      <c r="D5" s="49"/>
      <c r="E5" s="49"/>
      <c r="F5" s="49"/>
      <c r="G5" s="49"/>
      <c r="H5" s="49"/>
      <c r="I5" s="49"/>
      <c r="J5" s="49"/>
      <c r="K5" s="49"/>
      <c r="L5" s="49"/>
      <c r="M5" s="49"/>
      <c r="N5" s="49"/>
      <c r="O5" s="49"/>
      <c r="P5" s="49"/>
      <c r="Q5" s="49"/>
      <c r="R5" s="49"/>
    </row>
    <row r="6" spans="3:18" s="36" customFormat="1" ht="11.25">
      <c r="C6" s="49"/>
      <c r="D6" s="49"/>
      <c r="E6" s="49"/>
      <c r="F6" s="49"/>
      <c r="G6" s="49"/>
      <c r="H6" s="49"/>
      <c r="I6" s="49"/>
      <c r="J6" s="49"/>
      <c r="K6" s="49"/>
      <c r="L6" s="49"/>
      <c r="M6" s="49"/>
      <c r="N6" s="49"/>
      <c r="O6" s="49"/>
      <c r="P6" s="49"/>
      <c r="Q6" s="49"/>
      <c r="R6" s="49"/>
    </row>
    <row r="7" spans="2:25" s="36" customFormat="1" ht="11.25" customHeight="1">
      <c r="B7" s="39"/>
      <c r="C7" s="49"/>
      <c r="D7" s="49"/>
      <c r="E7" s="49"/>
      <c r="F7" s="49"/>
      <c r="G7" s="49"/>
      <c r="H7" s="49"/>
      <c r="I7" s="49"/>
      <c r="J7" s="49"/>
      <c r="K7" s="49"/>
      <c r="L7" s="49"/>
      <c r="M7" s="49"/>
      <c r="N7" s="49"/>
      <c r="O7" s="49"/>
      <c r="P7" s="49"/>
      <c r="Q7" s="49"/>
      <c r="R7" s="49"/>
      <c r="X7" s="39" t="s">
        <v>1</v>
      </c>
      <c r="Y7" s="39"/>
    </row>
    <row r="8" spans="3:18" s="36" customFormat="1" ht="11.25">
      <c r="C8" s="49"/>
      <c r="D8" s="49"/>
      <c r="E8" s="49"/>
      <c r="F8" s="49"/>
      <c r="G8" s="49"/>
      <c r="H8" s="49"/>
      <c r="I8" s="49"/>
      <c r="J8" s="49"/>
      <c r="K8" s="49"/>
      <c r="L8" s="49"/>
      <c r="M8" s="49"/>
      <c r="N8" s="49"/>
      <c r="O8" s="49"/>
      <c r="P8" s="49"/>
      <c r="Q8" s="49"/>
      <c r="R8" s="49"/>
    </row>
    <row r="9" spans="3:18" s="36" customFormat="1" ht="11.25">
      <c r="C9" s="49"/>
      <c r="D9" s="49"/>
      <c r="E9" s="49"/>
      <c r="F9" s="49"/>
      <c r="G9" s="49"/>
      <c r="H9" s="49"/>
      <c r="I9" s="49"/>
      <c r="J9" s="49"/>
      <c r="K9" s="49"/>
      <c r="L9" s="49"/>
      <c r="M9" s="49"/>
      <c r="N9" s="49"/>
      <c r="O9" s="49"/>
      <c r="P9" s="49"/>
      <c r="Q9" s="49"/>
      <c r="R9" s="49"/>
    </row>
    <row r="10" spans="3:18" s="36" customFormat="1" ht="11.25">
      <c r="C10" s="49"/>
      <c r="D10" s="49"/>
      <c r="E10" s="49"/>
      <c r="F10" s="49"/>
      <c r="G10" s="49"/>
      <c r="H10" s="49"/>
      <c r="I10" s="49"/>
      <c r="J10" s="49"/>
      <c r="K10" s="49"/>
      <c r="L10" s="49"/>
      <c r="M10" s="49"/>
      <c r="N10" s="49"/>
      <c r="O10" s="49"/>
      <c r="P10" s="49"/>
      <c r="Q10" s="49"/>
      <c r="R10" s="49"/>
    </row>
    <row r="11" spans="3:18" s="36" customFormat="1" ht="11.25">
      <c r="C11" s="49"/>
      <c r="D11" s="49"/>
      <c r="E11" s="49"/>
      <c r="F11" s="49"/>
      <c r="G11" s="49"/>
      <c r="H11" s="49"/>
      <c r="I11" s="49"/>
      <c r="J11" s="49"/>
      <c r="K11" s="49"/>
      <c r="L11" s="49"/>
      <c r="M11" s="49"/>
      <c r="N11" s="49"/>
      <c r="O11" s="49"/>
      <c r="P11" s="49"/>
      <c r="Q11" s="49"/>
      <c r="R11" s="49"/>
    </row>
    <row r="12" spans="3:18" s="36" customFormat="1" ht="11.25">
      <c r="C12" s="49"/>
      <c r="D12" s="49"/>
      <c r="E12" s="49"/>
      <c r="F12" s="49"/>
      <c r="G12" s="49"/>
      <c r="H12" s="49"/>
      <c r="I12" s="49"/>
      <c r="J12" s="49"/>
      <c r="K12" s="49"/>
      <c r="L12" s="49"/>
      <c r="M12" s="49"/>
      <c r="N12" s="49"/>
      <c r="O12" s="49"/>
      <c r="P12" s="49"/>
      <c r="Q12" s="49"/>
      <c r="R12" s="49"/>
    </row>
    <row r="13" spans="3:18" s="36" customFormat="1" ht="11.25">
      <c r="C13" s="49"/>
      <c r="D13" s="49"/>
      <c r="E13" s="49"/>
      <c r="F13" s="49"/>
      <c r="G13" s="49"/>
      <c r="H13" s="49"/>
      <c r="I13" s="49"/>
      <c r="J13" s="49"/>
      <c r="K13" s="49"/>
      <c r="L13" s="49"/>
      <c r="M13" s="49"/>
      <c r="N13" s="49"/>
      <c r="O13" s="49"/>
      <c r="P13" s="49"/>
      <c r="Q13" s="49"/>
      <c r="R13" s="49"/>
    </row>
    <row r="14" spans="3:18" s="36" customFormat="1" ht="11.25">
      <c r="C14" s="49"/>
      <c r="D14" s="49"/>
      <c r="E14" s="49"/>
      <c r="F14" s="49"/>
      <c r="G14" s="49"/>
      <c r="H14" s="49"/>
      <c r="I14" s="49"/>
      <c r="J14" s="49"/>
      <c r="K14" s="49"/>
      <c r="L14" s="49"/>
      <c r="M14" s="49"/>
      <c r="N14" s="49"/>
      <c r="O14" s="49"/>
      <c r="P14" s="49"/>
      <c r="Q14" s="49"/>
      <c r="R14" s="49"/>
    </row>
    <row r="15" spans="3:18" s="36" customFormat="1" ht="11.25" customHeight="1">
      <c r="C15" s="49"/>
      <c r="D15" s="49"/>
      <c r="E15" s="49"/>
      <c r="F15" s="49"/>
      <c r="G15" s="49"/>
      <c r="H15" s="49"/>
      <c r="I15" s="49"/>
      <c r="J15" s="49"/>
      <c r="K15" s="49"/>
      <c r="L15" s="49"/>
      <c r="M15" s="49"/>
      <c r="N15" s="49"/>
      <c r="O15" s="49"/>
      <c r="P15" s="49"/>
      <c r="Q15" s="49"/>
      <c r="R15" s="49"/>
    </row>
    <row r="16" spans="3:18" s="36" customFormat="1" ht="11.25">
      <c r="C16" s="49"/>
      <c r="D16" s="49"/>
      <c r="E16" s="49"/>
      <c r="F16" s="49"/>
      <c r="G16" s="49"/>
      <c r="H16" s="49"/>
      <c r="I16" s="49"/>
      <c r="J16" s="49"/>
      <c r="K16" s="49"/>
      <c r="L16" s="49"/>
      <c r="M16" s="49"/>
      <c r="N16" s="49"/>
      <c r="O16" s="49"/>
      <c r="P16" s="49"/>
      <c r="Q16" s="49"/>
      <c r="R16" s="49"/>
    </row>
    <row r="17" spans="3:18" s="36" customFormat="1" ht="11.25">
      <c r="C17" s="49"/>
      <c r="D17" s="49"/>
      <c r="E17" s="49"/>
      <c r="F17" s="49"/>
      <c r="G17" s="49"/>
      <c r="H17" s="49"/>
      <c r="I17" s="49"/>
      <c r="J17" s="49"/>
      <c r="K17" s="49"/>
      <c r="L17" s="49"/>
      <c r="M17" s="49"/>
      <c r="N17" s="49"/>
      <c r="O17" s="49"/>
      <c r="P17" s="49"/>
      <c r="Q17" s="49"/>
      <c r="R17" s="49"/>
    </row>
    <row r="18" spans="3:18" s="36" customFormat="1" ht="11.25">
      <c r="C18" s="49"/>
      <c r="D18" s="49"/>
      <c r="E18" s="49"/>
      <c r="F18" s="49"/>
      <c r="G18" s="49"/>
      <c r="H18" s="49"/>
      <c r="I18" s="49"/>
      <c r="J18" s="49"/>
      <c r="K18" s="49"/>
      <c r="L18" s="49"/>
      <c r="M18" s="49"/>
      <c r="N18" s="49"/>
      <c r="O18" s="49"/>
      <c r="P18" s="49"/>
      <c r="Q18" s="49"/>
      <c r="R18" s="49"/>
    </row>
    <row r="19" spans="3:18" s="36" customFormat="1" ht="11.25">
      <c r="C19" s="49"/>
      <c r="D19" s="49"/>
      <c r="E19" s="49"/>
      <c r="F19" s="49"/>
      <c r="G19" s="49"/>
      <c r="H19" s="49"/>
      <c r="I19" s="49"/>
      <c r="J19" s="49"/>
      <c r="K19" s="49"/>
      <c r="L19" s="49"/>
      <c r="M19" s="49"/>
      <c r="N19" s="49"/>
      <c r="O19" s="49"/>
      <c r="P19" s="49"/>
      <c r="Q19" s="49"/>
      <c r="R19" s="49"/>
    </row>
    <row r="20" spans="3:18" s="36" customFormat="1" ht="11.25">
      <c r="C20" s="49"/>
      <c r="D20" s="49"/>
      <c r="E20" s="49"/>
      <c r="F20" s="49"/>
      <c r="G20" s="49"/>
      <c r="H20" s="49"/>
      <c r="I20" s="49"/>
      <c r="J20" s="49"/>
      <c r="K20" s="49"/>
      <c r="L20" s="49"/>
      <c r="M20" s="49"/>
      <c r="N20" s="49"/>
      <c r="O20" s="49"/>
      <c r="P20" s="49"/>
      <c r="Q20" s="49"/>
      <c r="R20" s="49"/>
    </row>
    <row r="21" spans="1:18" s="36" customFormat="1" ht="11.25">
      <c r="A21" s="39" t="s">
        <v>4</v>
      </c>
      <c r="C21" s="49"/>
      <c r="D21" s="49"/>
      <c r="E21" s="49"/>
      <c r="F21" s="49"/>
      <c r="G21" s="49"/>
      <c r="H21" s="49"/>
      <c r="I21" s="49"/>
      <c r="J21" s="49"/>
      <c r="K21" s="49"/>
      <c r="L21" s="49"/>
      <c r="M21" s="49"/>
      <c r="N21" s="49"/>
      <c r="O21" s="49"/>
      <c r="P21" s="49"/>
      <c r="Q21" s="49"/>
      <c r="R21" s="49"/>
    </row>
    <row r="22" spans="3:18" s="36" customFormat="1" ht="11.25">
      <c r="C22" s="49"/>
      <c r="D22" s="49"/>
      <c r="E22" s="49"/>
      <c r="F22" s="49"/>
      <c r="G22" s="49"/>
      <c r="H22" s="49"/>
      <c r="I22" s="49"/>
      <c r="J22" s="49"/>
      <c r="K22" s="49"/>
      <c r="L22" s="49"/>
      <c r="M22" s="49"/>
      <c r="N22" s="49"/>
      <c r="O22" s="49"/>
      <c r="P22" s="49"/>
      <c r="Q22" s="49"/>
      <c r="R22" s="49"/>
    </row>
    <row r="23" spans="3:18" s="36" customFormat="1" ht="11.25">
      <c r="C23" s="49"/>
      <c r="D23" s="49"/>
      <c r="E23" s="49"/>
      <c r="F23" s="49"/>
      <c r="G23" s="49"/>
      <c r="H23" s="49"/>
      <c r="I23" s="49"/>
      <c r="J23" s="49"/>
      <c r="K23" s="49"/>
      <c r="L23" s="49"/>
      <c r="M23" s="49"/>
      <c r="N23" s="49"/>
      <c r="O23" s="49"/>
      <c r="P23" s="49"/>
      <c r="Q23" s="49"/>
      <c r="R23" s="49"/>
    </row>
    <row r="24" spans="3:18" s="36" customFormat="1" ht="11.25">
      <c r="C24" s="49"/>
      <c r="D24" s="49"/>
      <c r="E24" s="49"/>
      <c r="F24" s="49"/>
      <c r="G24" s="49"/>
      <c r="H24" s="49"/>
      <c r="I24" s="49"/>
      <c r="J24" s="49"/>
      <c r="K24" s="49"/>
      <c r="L24" s="49"/>
      <c r="M24" s="49"/>
      <c r="N24" s="49"/>
      <c r="O24" s="49"/>
      <c r="P24" s="49"/>
      <c r="Q24" s="49"/>
      <c r="R24" s="49"/>
    </row>
    <row r="25" spans="3:18" s="36" customFormat="1" ht="11.25">
      <c r="C25" s="49"/>
      <c r="D25" s="49"/>
      <c r="E25" s="49"/>
      <c r="F25" s="49"/>
      <c r="G25" s="49"/>
      <c r="H25" s="49"/>
      <c r="I25" s="49"/>
      <c r="J25" s="49"/>
      <c r="K25" s="49"/>
      <c r="L25" s="49"/>
      <c r="M25" s="49"/>
      <c r="N25" s="49"/>
      <c r="O25" s="49"/>
      <c r="P25" s="49"/>
      <c r="Q25" s="49"/>
      <c r="R25" s="49"/>
    </row>
    <row r="26" spans="3:26" s="36" customFormat="1" ht="11.25">
      <c r="C26" s="49"/>
      <c r="D26" s="49"/>
      <c r="E26" s="49"/>
      <c r="F26" s="49"/>
      <c r="G26" s="49"/>
      <c r="H26" s="49"/>
      <c r="I26" s="49"/>
      <c r="J26" s="49"/>
      <c r="K26" s="49"/>
      <c r="L26" s="49"/>
      <c r="M26" s="49"/>
      <c r="N26" s="49"/>
      <c r="O26" s="49"/>
      <c r="P26" s="49"/>
      <c r="Q26" s="49"/>
      <c r="R26" s="49"/>
      <c r="Z26" s="47" t="s">
        <v>26</v>
      </c>
    </row>
    <row r="27" spans="26:31" s="36" customFormat="1" ht="11.25">
      <c r="Z27" s="102"/>
      <c r="AA27" s="102"/>
      <c r="AB27" s="102"/>
      <c r="AC27" s="102"/>
      <c r="AD27" s="102"/>
      <c r="AE27" s="102"/>
    </row>
    <row r="28" spans="3:18" s="36" customFormat="1" ht="11.25">
      <c r="C28" s="49"/>
      <c r="D28" s="49"/>
      <c r="E28" s="49"/>
      <c r="F28" s="49"/>
      <c r="G28" s="49"/>
      <c r="H28" s="49"/>
      <c r="I28" s="49"/>
      <c r="J28" s="49"/>
      <c r="K28" s="49"/>
      <c r="L28" s="49"/>
      <c r="M28" s="49"/>
      <c r="N28" s="49"/>
      <c r="O28" s="49"/>
      <c r="P28" s="49"/>
      <c r="Q28" s="49"/>
      <c r="R28" s="49"/>
    </row>
    <row r="29" spans="3:18" s="36" customFormat="1" ht="11.25">
      <c r="C29" s="49"/>
      <c r="D29" s="49"/>
      <c r="E29" s="49"/>
      <c r="F29" s="49"/>
      <c r="G29" s="49"/>
      <c r="H29" s="49"/>
      <c r="I29" s="49"/>
      <c r="J29" s="49"/>
      <c r="K29" s="49"/>
      <c r="L29" s="49"/>
      <c r="M29" s="49"/>
      <c r="N29" s="49"/>
      <c r="O29" s="49"/>
      <c r="P29" s="49"/>
      <c r="Q29" s="49"/>
      <c r="R29" s="49"/>
    </row>
    <row r="30" spans="3:18" s="36" customFormat="1" ht="11.25">
      <c r="C30" s="49"/>
      <c r="D30" s="49"/>
      <c r="E30" s="49"/>
      <c r="F30" s="49"/>
      <c r="G30" s="49"/>
      <c r="H30" s="49"/>
      <c r="I30" s="49"/>
      <c r="J30" s="49"/>
      <c r="K30" s="49"/>
      <c r="L30" s="49"/>
      <c r="M30" s="49"/>
      <c r="N30" s="49"/>
      <c r="O30" s="49"/>
      <c r="P30" s="49"/>
      <c r="Q30" s="49"/>
      <c r="R30" s="49"/>
    </row>
    <row r="31" spans="3:18" s="36" customFormat="1" ht="11.25">
      <c r="C31" s="49"/>
      <c r="D31" s="49"/>
      <c r="E31" s="49"/>
      <c r="F31" s="49"/>
      <c r="G31" s="49"/>
      <c r="H31" s="49"/>
      <c r="I31" s="49"/>
      <c r="J31" s="49"/>
      <c r="K31" s="49"/>
      <c r="L31" s="49"/>
      <c r="M31" s="49"/>
      <c r="N31" s="49"/>
      <c r="O31" s="49"/>
      <c r="P31" s="49"/>
      <c r="Q31" s="49"/>
      <c r="R31" s="49"/>
    </row>
    <row r="32" spans="3:18" s="36" customFormat="1" ht="11.25">
      <c r="C32" s="49"/>
      <c r="D32" s="49"/>
      <c r="E32" s="49"/>
      <c r="F32" s="49"/>
      <c r="G32" s="49"/>
      <c r="H32" s="49"/>
      <c r="I32" s="49"/>
      <c r="J32" s="49"/>
      <c r="K32" s="49"/>
      <c r="L32" s="49"/>
      <c r="M32" s="49"/>
      <c r="N32" s="49"/>
      <c r="O32" s="49"/>
      <c r="P32" s="49"/>
      <c r="Q32" s="49"/>
      <c r="R32" s="49"/>
    </row>
    <row r="33" spans="3:18" s="36" customFormat="1" ht="11.25">
      <c r="C33" s="49"/>
      <c r="D33" s="49"/>
      <c r="E33" s="49"/>
      <c r="F33" s="49"/>
      <c r="G33" s="49"/>
      <c r="H33" s="49"/>
      <c r="I33" s="49"/>
      <c r="J33" s="49"/>
      <c r="K33" s="49"/>
      <c r="L33" s="49"/>
      <c r="M33" s="49"/>
      <c r="N33" s="49"/>
      <c r="O33" s="49"/>
      <c r="P33" s="49"/>
      <c r="Q33" s="49"/>
      <c r="R33" s="49"/>
    </row>
    <row r="34" spans="3:18" s="36" customFormat="1" ht="11.25">
      <c r="C34" s="49"/>
      <c r="D34" s="49"/>
      <c r="E34" s="49"/>
      <c r="F34" s="49"/>
      <c r="G34" s="49"/>
      <c r="H34" s="49"/>
      <c r="I34" s="49"/>
      <c r="J34" s="49"/>
      <c r="K34" s="49"/>
      <c r="L34" s="49"/>
      <c r="M34" s="49"/>
      <c r="N34" s="49"/>
      <c r="O34" s="49"/>
      <c r="P34" s="49"/>
      <c r="Q34" s="49"/>
      <c r="R34" s="49"/>
    </row>
    <row r="35" spans="3:18" s="36" customFormat="1" ht="11.25">
      <c r="C35" s="49"/>
      <c r="D35" s="49"/>
      <c r="E35" s="49"/>
      <c r="F35" s="49"/>
      <c r="G35" s="49"/>
      <c r="H35" s="49"/>
      <c r="I35" s="49"/>
      <c r="J35" s="49"/>
      <c r="K35" s="49"/>
      <c r="L35" s="49"/>
      <c r="M35" s="49"/>
      <c r="N35" s="49"/>
      <c r="O35" s="49"/>
      <c r="P35" s="49"/>
      <c r="Q35" s="49"/>
      <c r="R35" s="49"/>
    </row>
    <row r="36" spans="3:18" s="36" customFormat="1" ht="11.25">
      <c r="C36" s="49"/>
      <c r="D36" s="49"/>
      <c r="E36" s="49"/>
      <c r="F36" s="49"/>
      <c r="G36" s="49"/>
      <c r="H36" s="49"/>
      <c r="I36" s="49"/>
      <c r="J36" s="49"/>
      <c r="K36" s="49"/>
      <c r="L36" s="49"/>
      <c r="M36" s="49"/>
      <c r="N36" s="49"/>
      <c r="O36" s="49"/>
      <c r="P36" s="49"/>
      <c r="Q36" s="49"/>
      <c r="R36" s="49"/>
    </row>
    <row r="37" spans="3:18" s="36" customFormat="1" ht="11.25">
      <c r="C37" s="49"/>
      <c r="D37" s="49"/>
      <c r="E37" s="49"/>
      <c r="F37" s="49"/>
      <c r="G37" s="49"/>
      <c r="H37" s="49"/>
      <c r="I37" s="49"/>
      <c r="J37" s="49"/>
      <c r="K37" s="49"/>
      <c r="L37" s="49"/>
      <c r="M37" s="49"/>
      <c r="N37" s="49"/>
      <c r="O37" s="49"/>
      <c r="P37" s="49"/>
      <c r="Q37" s="49"/>
      <c r="R37" s="49"/>
    </row>
    <row r="38" spans="3:18" s="36" customFormat="1" ht="11.25">
      <c r="C38" s="49"/>
      <c r="D38" s="49"/>
      <c r="E38" s="49"/>
      <c r="F38" s="49"/>
      <c r="G38" s="49"/>
      <c r="H38" s="49"/>
      <c r="I38" s="49"/>
      <c r="J38" s="49"/>
      <c r="K38" s="49"/>
      <c r="L38" s="49"/>
      <c r="M38" s="49"/>
      <c r="N38" s="49"/>
      <c r="O38" s="49"/>
      <c r="P38" s="49"/>
      <c r="Q38" s="49"/>
      <c r="R38" s="49"/>
    </row>
    <row r="39" spans="1:18" s="36" customFormat="1" ht="11.25">
      <c r="A39" s="39" t="s">
        <v>5</v>
      </c>
      <c r="C39" s="49"/>
      <c r="D39" s="49"/>
      <c r="E39" s="49"/>
      <c r="F39" s="49"/>
      <c r="G39" s="49"/>
      <c r="H39" s="49"/>
      <c r="I39" s="49"/>
      <c r="J39" s="49"/>
      <c r="K39" s="49"/>
      <c r="L39" s="49"/>
      <c r="M39" s="49"/>
      <c r="N39" s="49"/>
      <c r="O39" s="49"/>
      <c r="P39" s="49"/>
      <c r="Q39" s="49"/>
      <c r="R39" s="49"/>
    </row>
    <row r="40" spans="3:18" s="36" customFormat="1" ht="11.25">
      <c r="C40" s="49"/>
      <c r="D40" s="49"/>
      <c r="E40" s="49"/>
      <c r="F40" s="49"/>
      <c r="G40" s="49"/>
      <c r="H40" s="49"/>
      <c r="I40" s="49"/>
      <c r="J40" s="49"/>
      <c r="K40" s="49"/>
      <c r="L40" s="49"/>
      <c r="M40" s="49"/>
      <c r="N40" s="49"/>
      <c r="O40" s="49"/>
      <c r="P40" s="49"/>
      <c r="Q40" s="49"/>
      <c r="R40" s="49"/>
    </row>
    <row r="41" spans="3:18" s="36" customFormat="1" ht="11.25">
      <c r="C41" s="49"/>
      <c r="D41" s="49"/>
      <c r="E41" s="49"/>
      <c r="F41" s="49"/>
      <c r="G41" s="49"/>
      <c r="H41" s="49"/>
      <c r="I41" s="49"/>
      <c r="J41" s="49"/>
      <c r="K41" s="49"/>
      <c r="L41" s="49"/>
      <c r="M41" s="49"/>
      <c r="N41" s="49"/>
      <c r="O41" s="49"/>
      <c r="P41" s="49"/>
      <c r="Q41" s="49"/>
      <c r="R41" s="49"/>
    </row>
    <row r="42" spans="3:18" s="36" customFormat="1" ht="11.25">
      <c r="C42" s="49"/>
      <c r="D42" s="49"/>
      <c r="E42" s="49"/>
      <c r="F42" s="49"/>
      <c r="G42" s="49"/>
      <c r="H42" s="49"/>
      <c r="I42" s="49"/>
      <c r="J42" s="49"/>
      <c r="K42" s="49"/>
      <c r="L42" s="49"/>
      <c r="M42" s="49"/>
      <c r="N42" s="49"/>
      <c r="O42" s="49"/>
      <c r="P42" s="49"/>
      <c r="Q42" s="49"/>
      <c r="R42" s="49"/>
    </row>
    <row r="43" spans="3:18" s="36" customFormat="1" ht="11.25">
      <c r="C43" s="49"/>
      <c r="D43" s="49"/>
      <c r="E43" s="49"/>
      <c r="F43" s="49"/>
      <c r="G43" s="49"/>
      <c r="H43" s="49"/>
      <c r="I43" s="49"/>
      <c r="J43" s="49"/>
      <c r="K43" s="49"/>
      <c r="L43" s="49"/>
      <c r="M43" s="49"/>
      <c r="N43" s="49"/>
      <c r="O43" s="49"/>
      <c r="P43" s="49"/>
      <c r="Q43" s="49"/>
      <c r="R43" s="49"/>
    </row>
    <row r="44" spans="3:18" s="36" customFormat="1" ht="11.25">
      <c r="C44" s="49"/>
      <c r="D44" s="49"/>
      <c r="E44" s="49"/>
      <c r="F44" s="49"/>
      <c r="G44" s="49"/>
      <c r="H44" s="49"/>
      <c r="I44" s="49"/>
      <c r="J44" s="49"/>
      <c r="K44" s="49"/>
      <c r="L44" s="49"/>
      <c r="M44" s="49"/>
      <c r="N44" s="49"/>
      <c r="O44" s="49"/>
      <c r="P44" s="49"/>
      <c r="Q44" s="49"/>
      <c r="R44" s="49"/>
    </row>
    <row r="45" spans="3:18" s="36" customFormat="1" ht="11.25">
      <c r="C45" s="49"/>
      <c r="D45" s="49"/>
      <c r="E45" s="49"/>
      <c r="F45" s="49"/>
      <c r="G45" s="49"/>
      <c r="H45" s="49"/>
      <c r="I45" s="49"/>
      <c r="J45" s="49"/>
      <c r="K45" s="49"/>
      <c r="L45" s="49"/>
      <c r="M45" s="49"/>
      <c r="N45" s="49"/>
      <c r="O45" s="49"/>
      <c r="P45" s="49"/>
      <c r="Q45" s="49"/>
      <c r="R45" s="49"/>
    </row>
    <row r="46" spans="26:31" s="36" customFormat="1" ht="11.25">
      <c r="Z46" s="102" t="s">
        <v>16</v>
      </c>
      <c r="AA46" s="102"/>
      <c r="AB46" s="102"/>
      <c r="AC46" s="102"/>
      <c r="AD46" s="102"/>
      <c r="AE46" s="102"/>
    </row>
    <row r="47" spans="3:18" s="36" customFormat="1" ht="11.25">
      <c r="C47" s="49"/>
      <c r="D47" s="49"/>
      <c r="E47" s="49"/>
      <c r="F47" s="49"/>
      <c r="G47" s="49"/>
      <c r="H47" s="49"/>
      <c r="I47" s="49"/>
      <c r="J47" s="49"/>
      <c r="K47" s="49"/>
      <c r="L47" s="49"/>
      <c r="M47" s="49"/>
      <c r="N47" s="49"/>
      <c r="O47" s="49"/>
      <c r="P47" s="49"/>
      <c r="Q47" s="49"/>
      <c r="R47" s="49"/>
    </row>
    <row r="48" spans="3:18" s="36" customFormat="1" ht="11.25">
      <c r="C48" s="49"/>
      <c r="D48" s="49"/>
      <c r="E48" s="49"/>
      <c r="F48" s="49"/>
      <c r="G48" s="49"/>
      <c r="H48" s="49"/>
      <c r="I48" s="49"/>
      <c r="J48" s="49"/>
      <c r="K48" s="49"/>
      <c r="L48" s="49"/>
      <c r="M48" s="49"/>
      <c r="N48" s="49"/>
      <c r="O48" s="49"/>
      <c r="P48" s="49"/>
      <c r="Q48" s="49"/>
      <c r="R48" s="49"/>
    </row>
    <row r="49" spans="3:18" s="36" customFormat="1" ht="11.25">
      <c r="C49" s="49"/>
      <c r="D49" s="49"/>
      <c r="E49" s="49"/>
      <c r="F49" s="49"/>
      <c r="G49" s="49"/>
      <c r="H49" s="49"/>
      <c r="I49" s="49"/>
      <c r="J49" s="49"/>
      <c r="K49" s="49"/>
      <c r="L49" s="49"/>
      <c r="M49" s="49"/>
      <c r="N49" s="49"/>
      <c r="O49" s="49"/>
      <c r="P49" s="49"/>
      <c r="Q49" s="49"/>
      <c r="R49" s="49"/>
    </row>
    <row r="50" spans="3:18" s="36" customFormat="1" ht="11.25">
      <c r="C50" s="49"/>
      <c r="D50" s="49"/>
      <c r="E50" s="49"/>
      <c r="F50" s="49"/>
      <c r="G50" s="49"/>
      <c r="H50" s="49"/>
      <c r="I50" s="49"/>
      <c r="J50" s="49"/>
      <c r="K50" s="49"/>
      <c r="L50" s="49"/>
      <c r="M50" s="49"/>
      <c r="N50" s="49"/>
      <c r="O50" s="49"/>
      <c r="P50" s="49"/>
      <c r="Q50" s="49"/>
      <c r="R50" s="49"/>
    </row>
    <row r="51" spans="3:18" s="36" customFormat="1" ht="11.25">
      <c r="C51" s="49"/>
      <c r="D51" s="49"/>
      <c r="E51" s="49"/>
      <c r="F51" s="49"/>
      <c r="G51" s="49"/>
      <c r="H51" s="49"/>
      <c r="I51" s="49"/>
      <c r="J51" s="49"/>
      <c r="K51" s="49"/>
      <c r="L51" s="49"/>
      <c r="M51" s="49"/>
      <c r="N51" s="49"/>
      <c r="O51" s="49"/>
      <c r="P51" s="49"/>
      <c r="Q51" s="49"/>
      <c r="R51" s="49"/>
    </row>
    <row r="52" spans="3:18" s="36" customFormat="1" ht="11.25">
      <c r="C52" s="49"/>
      <c r="D52" s="49"/>
      <c r="E52" s="49"/>
      <c r="F52" s="49"/>
      <c r="G52" s="49"/>
      <c r="H52" s="49"/>
      <c r="I52" s="49"/>
      <c r="J52" s="49"/>
      <c r="K52" s="49"/>
      <c r="L52" s="49"/>
      <c r="M52" s="49"/>
      <c r="N52" s="49"/>
      <c r="O52" s="49"/>
      <c r="P52" s="49"/>
      <c r="Q52" s="49"/>
      <c r="R52" s="49"/>
    </row>
    <row r="53" spans="3:18" s="36" customFormat="1" ht="11.25">
      <c r="C53" s="49"/>
      <c r="D53" s="49"/>
      <c r="E53" s="49"/>
      <c r="F53" s="49"/>
      <c r="G53" s="49"/>
      <c r="H53" s="49"/>
      <c r="I53" s="49"/>
      <c r="J53" s="49"/>
      <c r="K53" s="49"/>
      <c r="L53" s="49"/>
      <c r="M53" s="49"/>
      <c r="N53" s="49"/>
      <c r="O53" s="49"/>
      <c r="P53" s="49"/>
      <c r="Q53" s="49"/>
      <c r="R53" s="49"/>
    </row>
    <row r="54" spans="3:18" s="36" customFormat="1" ht="11.25" customHeight="1">
      <c r="C54" s="49"/>
      <c r="D54" s="49"/>
      <c r="E54" s="49"/>
      <c r="F54" s="49"/>
      <c r="G54" s="49"/>
      <c r="H54" s="49"/>
      <c r="I54" s="49"/>
      <c r="J54" s="49"/>
      <c r="K54" s="49"/>
      <c r="L54" s="49"/>
      <c r="M54" s="49"/>
      <c r="N54" s="49"/>
      <c r="O54" s="49"/>
      <c r="P54" s="49"/>
      <c r="Q54" s="49"/>
      <c r="R54" s="49"/>
    </row>
    <row r="55" spans="3:18" s="36" customFormat="1" ht="11.25">
      <c r="C55" s="49"/>
      <c r="D55" s="49"/>
      <c r="E55" s="49"/>
      <c r="F55" s="49"/>
      <c r="G55" s="49"/>
      <c r="H55" s="49"/>
      <c r="I55" s="49"/>
      <c r="J55" s="49"/>
      <c r="K55" s="49"/>
      <c r="L55" s="49"/>
      <c r="M55" s="49"/>
      <c r="N55" s="49"/>
      <c r="O55" s="49"/>
      <c r="P55" s="49"/>
      <c r="Q55" s="49"/>
      <c r="R55" s="49"/>
    </row>
    <row r="56" spans="3:18" s="36" customFormat="1" ht="11.25">
      <c r="C56" s="49"/>
      <c r="D56" s="49"/>
      <c r="E56" s="49"/>
      <c r="F56" s="49"/>
      <c r="G56" s="49"/>
      <c r="H56" s="49"/>
      <c r="I56" s="49"/>
      <c r="J56" s="49"/>
      <c r="K56" s="49"/>
      <c r="L56" s="49"/>
      <c r="M56" s="49"/>
      <c r="N56" s="49"/>
      <c r="O56" s="49"/>
      <c r="P56" s="49"/>
      <c r="Q56" s="49"/>
      <c r="R56" s="49"/>
    </row>
    <row r="57" spans="1:18" s="36" customFormat="1" ht="11.25">
      <c r="A57" s="39" t="s">
        <v>30</v>
      </c>
      <c r="C57" s="49"/>
      <c r="D57" s="49"/>
      <c r="E57" s="49"/>
      <c r="F57" s="49"/>
      <c r="G57" s="49"/>
      <c r="H57" s="49"/>
      <c r="I57" s="49"/>
      <c r="J57" s="49"/>
      <c r="K57" s="49"/>
      <c r="L57" s="49"/>
      <c r="M57" s="49"/>
      <c r="N57" s="49"/>
      <c r="O57" s="49"/>
      <c r="P57" s="49"/>
      <c r="Q57" s="49"/>
      <c r="R57" s="49"/>
    </row>
    <row r="58" spans="3:18" s="36" customFormat="1" ht="11.25">
      <c r="C58" s="49"/>
      <c r="D58" s="49"/>
      <c r="E58" s="49"/>
      <c r="F58" s="49"/>
      <c r="G58" s="49"/>
      <c r="H58" s="49"/>
      <c r="I58" s="49"/>
      <c r="J58" s="49"/>
      <c r="K58" s="49"/>
      <c r="L58" s="49"/>
      <c r="M58" s="49"/>
      <c r="N58" s="49"/>
      <c r="O58" s="49"/>
      <c r="P58" s="49"/>
      <c r="Q58" s="49"/>
      <c r="R58" s="49"/>
    </row>
    <row r="59" spans="3:18" s="36" customFormat="1" ht="11.25">
      <c r="C59" s="49"/>
      <c r="D59" s="49"/>
      <c r="E59" s="49"/>
      <c r="F59" s="49"/>
      <c r="G59" s="49"/>
      <c r="H59" s="49"/>
      <c r="I59" s="49"/>
      <c r="J59" s="49"/>
      <c r="K59" s="49"/>
      <c r="L59" s="49"/>
      <c r="M59" s="49"/>
      <c r="N59" s="49"/>
      <c r="O59" s="49"/>
      <c r="P59" s="49"/>
      <c r="Q59" s="49"/>
      <c r="R59" s="49"/>
    </row>
    <row r="60" spans="3:18" s="36" customFormat="1" ht="11.25" customHeight="1">
      <c r="C60" s="49"/>
      <c r="D60" s="49"/>
      <c r="E60" s="49"/>
      <c r="F60" s="49"/>
      <c r="G60" s="49"/>
      <c r="H60" s="49"/>
      <c r="I60" s="49"/>
      <c r="J60" s="49"/>
      <c r="K60" s="49"/>
      <c r="L60" s="49"/>
      <c r="M60" s="49"/>
      <c r="N60" s="49"/>
      <c r="O60" s="49"/>
      <c r="P60" s="49"/>
      <c r="Q60" s="49"/>
      <c r="R60" s="49"/>
    </row>
    <row r="61" spans="3:18" s="36" customFormat="1" ht="11.25">
      <c r="C61" s="49"/>
      <c r="D61" s="49"/>
      <c r="E61" s="49"/>
      <c r="F61" s="49"/>
      <c r="G61" s="49"/>
      <c r="H61" s="49"/>
      <c r="I61" s="49"/>
      <c r="J61" s="49"/>
      <c r="K61" s="49"/>
      <c r="L61" s="49"/>
      <c r="M61" s="49"/>
      <c r="N61" s="49"/>
      <c r="O61" s="49"/>
      <c r="P61" s="49"/>
      <c r="Q61" s="49"/>
      <c r="R61" s="49"/>
    </row>
    <row r="62" spans="3:18" s="36" customFormat="1" ht="11.25">
      <c r="C62" s="49"/>
      <c r="D62" s="49"/>
      <c r="E62" s="49"/>
      <c r="F62" s="49"/>
      <c r="G62" s="49"/>
      <c r="H62" s="49"/>
      <c r="I62" s="49"/>
      <c r="J62" s="49"/>
      <c r="K62" s="49"/>
      <c r="L62" s="49"/>
      <c r="M62" s="49"/>
      <c r="N62" s="49"/>
      <c r="O62" s="49"/>
      <c r="P62" s="49"/>
      <c r="Q62" s="49"/>
      <c r="R62" s="49"/>
    </row>
    <row r="63" spans="3:18" s="36" customFormat="1" ht="11.25">
      <c r="C63" s="49"/>
      <c r="D63" s="49"/>
      <c r="E63" s="49"/>
      <c r="F63" s="49"/>
      <c r="G63" s="49"/>
      <c r="H63" s="49"/>
      <c r="I63" s="49"/>
      <c r="J63" s="49"/>
      <c r="K63" s="49"/>
      <c r="L63" s="49"/>
      <c r="M63" s="49"/>
      <c r="N63" s="49"/>
      <c r="O63" s="49"/>
      <c r="P63" s="49"/>
      <c r="Q63" s="49"/>
      <c r="R63" s="49"/>
    </row>
    <row r="64" s="36" customFormat="1" ht="11.25"/>
    <row r="65" spans="3:31" s="36" customFormat="1" ht="11.25">
      <c r="C65" s="49"/>
      <c r="D65" s="49"/>
      <c r="E65" s="49"/>
      <c r="F65" s="49"/>
      <c r="G65" s="49"/>
      <c r="H65" s="49"/>
      <c r="I65" s="49"/>
      <c r="J65" s="49"/>
      <c r="K65" s="49"/>
      <c r="L65" s="49"/>
      <c r="M65" s="49"/>
      <c r="N65" s="49"/>
      <c r="O65" s="49"/>
      <c r="P65" s="49"/>
      <c r="Q65" s="49"/>
      <c r="R65" s="49"/>
      <c r="Z65" s="102" t="s">
        <v>25</v>
      </c>
      <c r="AA65" s="102"/>
      <c r="AB65" s="102"/>
      <c r="AC65" s="102"/>
      <c r="AD65" s="102"/>
      <c r="AE65" s="102"/>
    </row>
    <row r="66" spans="3:18" s="36" customFormat="1" ht="11.25">
      <c r="C66" s="49"/>
      <c r="D66" s="49"/>
      <c r="E66" s="49"/>
      <c r="F66" s="49"/>
      <c r="G66" s="49"/>
      <c r="H66" s="49"/>
      <c r="I66" s="49"/>
      <c r="J66" s="49"/>
      <c r="K66" s="49"/>
      <c r="L66" s="49"/>
      <c r="M66" s="49"/>
      <c r="N66" s="49"/>
      <c r="O66" s="49"/>
      <c r="P66" s="49"/>
      <c r="Q66" s="49"/>
      <c r="R66" s="49"/>
    </row>
    <row r="67" spans="3:18" s="36" customFormat="1" ht="11.25">
      <c r="C67" s="49"/>
      <c r="D67" s="49"/>
      <c r="E67" s="49"/>
      <c r="F67" s="49"/>
      <c r="G67" s="49"/>
      <c r="H67" s="49"/>
      <c r="I67" s="49"/>
      <c r="J67" s="49"/>
      <c r="K67" s="49"/>
      <c r="L67" s="49"/>
      <c r="M67" s="49"/>
      <c r="N67" s="49"/>
      <c r="O67" s="49"/>
      <c r="P67" s="49"/>
      <c r="Q67" s="49"/>
      <c r="R67" s="49"/>
    </row>
    <row r="68" spans="3:18" s="36" customFormat="1" ht="11.25">
      <c r="C68" s="49"/>
      <c r="D68" s="49"/>
      <c r="E68" s="49"/>
      <c r="F68" s="49"/>
      <c r="G68" s="49"/>
      <c r="H68" s="49"/>
      <c r="I68" s="49"/>
      <c r="J68" s="49"/>
      <c r="K68" s="49"/>
      <c r="L68" s="49"/>
      <c r="M68" s="49"/>
      <c r="N68" s="49"/>
      <c r="O68" s="49"/>
      <c r="P68" s="49"/>
      <c r="Q68" s="49"/>
      <c r="R68" s="49"/>
    </row>
    <row r="69" spans="3:18" s="36" customFormat="1" ht="11.25">
      <c r="C69" s="49"/>
      <c r="D69" s="49"/>
      <c r="E69" s="49"/>
      <c r="F69" s="49"/>
      <c r="G69" s="49"/>
      <c r="H69" s="49"/>
      <c r="I69" s="49"/>
      <c r="J69" s="49"/>
      <c r="K69" s="49"/>
      <c r="L69" s="49"/>
      <c r="M69" s="49"/>
      <c r="N69" s="49"/>
      <c r="O69" s="49"/>
      <c r="P69" s="49"/>
      <c r="Q69" s="49"/>
      <c r="R69" s="49"/>
    </row>
    <row r="70" spans="3:18" s="36" customFormat="1" ht="11.25">
      <c r="C70" s="49"/>
      <c r="D70" s="49"/>
      <c r="E70" s="49"/>
      <c r="F70" s="49"/>
      <c r="G70" s="49"/>
      <c r="H70" s="49"/>
      <c r="I70" s="49"/>
      <c r="J70" s="49"/>
      <c r="K70" s="49"/>
      <c r="L70" s="49"/>
      <c r="M70" s="49"/>
      <c r="N70" s="49"/>
      <c r="O70" s="49"/>
      <c r="P70" s="49"/>
      <c r="Q70" s="49"/>
      <c r="R70" s="49"/>
    </row>
    <row r="71" spans="3:18" s="36" customFormat="1" ht="11.25">
      <c r="C71" s="49"/>
      <c r="D71" s="49"/>
      <c r="E71" s="49"/>
      <c r="F71" s="49"/>
      <c r="G71" s="49"/>
      <c r="H71" s="49"/>
      <c r="I71" s="49"/>
      <c r="J71" s="49"/>
      <c r="K71" s="49"/>
      <c r="L71" s="49"/>
      <c r="M71" s="49"/>
      <c r="N71" s="49"/>
      <c r="O71" s="49"/>
      <c r="P71" s="49"/>
      <c r="Q71" s="49"/>
      <c r="R71" s="49"/>
    </row>
    <row r="72" spans="3:18" s="36" customFormat="1" ht="11.25">
      <c r="C72" s="49"/>
      <c r="D72" s="49"/>
      <c r="E72" s="49"/>
      <c r="F72" s="49"/>
      <c r="G72" s="49"/>
      <c r="H72" s="49"/>
      <c r="I72" s="49"/>
      <c r="J72" s="49"/>
      <c r="K72" s="49"/>
      <c r="L72" s="49"/>
      <c r="M72" s="49"/>
      <c r="N72" s="49"/>
      <c r="O72" s="49"/>
      <c r="P72" s="49"/>
      <c r="Q72" s="49"/>
      <c r="R72" s="49"/>
    </row>
    <row r="73" spans="3:18" s="36" customFormat="1" ht="11.25">
      <c r="C73" s="49"/>
      <c r="D73" s="49"/>
      <c r="E73" s="49"/>
      <c r="F73" s="49"/>
      <c r="G73" s="49"/>
      <c r="H73" s="49"/>
      <c r="I73" s="49"/>
      <c r="J73" s="49"/>
      <c r="K73" s="49"/>
      <c r="L73" s="49"/>
      <c r="M73" s="49"/>
      <c r="N73" s="49"/>
      <c r="O73" s="49"/>
      <c r="P73" s="49"/>
      <c r="Q73" s="49"/>
      <c r="R73" s="49"/>
    </row>
    <row r="74" spans="3:18" s="36" customFormat="1" ht="11.25">
      <c r="C74" s="49"/>
      <c r="D74" s="49"/>
      <c r="E74" s="49"/>
      <c r="F74" s="49"/>
      <c r="G74" s="49"/>
      <c r="H74" s="49"/>
      <c r="I74" s="49"/>
      <c r="J74" s="49"/>
      <c r="K74" s="49"/>
      <c r="L74" s="49"/>
      <c r="M74" s="49"/>
      <c r="N74" s="49"/>
      <c r="O74" s="49"/>
      <c r="P74" s="49"/>
      <c r="Q74" s="49"/>
      <c r="R74" s="49"/>
    </row>
    <row r="75" spans="1:18" s="36" customFormat="1" ht="11.25">
      <c r="A75" s="39" t="s">
        <v>31</v>
      </c>
      <c r="C75" s="49"/>
      <c r="D75" s="49"/>
      <c r="E75" s="49"/>
      <c r="F75" s="49"/>
      <c r="G75" s="49"/>
      <c r="H75" s="49"/>
      <c r="I75" s="49"/>
      <c r="J75" s="49"/>
      <c r="K75" s="49"/>
      <c r="L75" s="49"/>
      <c r="M75" s="49"/>
      <c r="N75" s="49"/>
      <c r="O75" s="49"/>
      <c r="P75" s="49"/>
      <c r="Q75" s="49"/>
      <c r="R75" s="49"/>
    </row>
    <row r="76" spans="3:18" s="36" customFormat="1" ht="11.25" customHeight="1">
      <c r="C76" s="49"/>
      <c r="D76" s="49"/>
      <c r="E76" s="49"/>
      <c r="F76" s="49"/>
      <c r="G76" s="49"/>
      <c r="H76" s="49"/>
      <c r="I76" s="49"/>
      <c r="J76" s="49"/>
      <c r="K76" s="49"/>
      <c r="L76" s="49"/>
      <c r="M76" s="49"/>
      <c r="N76" s="49"/>
      <c r="O76" s="49"/>
      <c r="P76" s="49"/>
      <c r="Q76" s="49"/>
      <c r="R76" s="49"/>
    </row>
    <row r="77" spans="3:18" s="36" customFormat="1" ht="11.25">
      <c r="C77" s="49"/>
      <c r="D77" s="49"/>
      <c r="E77" s="49"/>
      <c r="F77" s="49"/>
      <c r="G77" s="49"/>
      <c r="H77" s="49"/>
      <c r="I77" s="49"/>
      <c r="J77" s="49"/>
      <c r="K77" s="49"/>
      <c r="L77" s="49"/>
      <c r="M77" s="49"/>
      <c r="N77" s="49"/>
      <c r="O77" s="49"/>
      <c r="P77" s="49"/>
      <c r="Q77" s="49"/>
      <c r="R77" s="49"/>
    </row>
    <row r="78" spans="3:18" s="36" customFormat="1" ht="11.25">
      <c r="C78" s="49"/>
      <c r="D78" s="49"/>
      <c r="E78" s="49"/>
      <c r="F78" s="49"/>
      <c r="G78" s="49"/>
      <c r="H78" s="49"/>
      <c r="I78" s="49"/>
      <c r="J78" s="49"/>
      <c r="K78" s="49"/>
      <c r="L78" s="49"/>
      <c r="M78" s="49"/>
      <c r="N78" s="49"/>
      <c r="O78" s="49"/>
      <c r="P78" s="49"/>
      <c r="Q78" s="49"/>
      <c r="R78" s="49"/>
    </row>
    <row r="79" spans="3:18" s="36" customFormat="1" ht="11.25">
      <c r="C79" s="49"/>
      <c r="D79" s="49"/>
      <c r="E79" s="49"/>
      <c r="F79" s="49"/>
      <c r="G79" s="49"/>
      <c r="H79" s="49"/>
      <c r="I79" s="49"/>
      <c r="J79" s="49"/>
      <c r="K79" s="49"/>
      <c r="L79" s="49"/>
      <c r="M79" s="49"/>
      <c r="N79" s="49"/>
      <c r="O79" s="49"/>
      <c r="P79" s="49"/>
      <c r="Q79" s="49"/>
      <c r="R79" s="49"/>
    </row>
    <row r="80" spans="3:18" s="36" customFormat="1" ht="11.25">
      <c r="C80" s="49"/>
      <c r="D80" s="49"/>
      <c r="E80" s="49"/>
      <c r="F80" s="49"/>
      <c r="G80" s="49"/>
      <c r="H80" s="49"/>
      <c r="I80" s="49"/>
      <c r="J80" s="49"/>
      <c r="K80" s="49"/>
      <c r="L80" s="49"/>
      <c r="M80" s="49"/>
      <c r="N80" s="49"/>
      <c r="O80" s="49"/>
      <c r="P80" s="49"/>
      <c r="Q80" s="49"/>
      <c r="R80" s="49"/>
    </row>
    <row r="81" spans="3:18" s="36" customFormat="1" ht="11.25">
      <c r="C81" s="49"/>
      <c r="D81" s="49"/>
      <c r="E81" s="49"/>
      <c r="F81" s="49"/>
      <c r="G81" s="49"/>
      <c r="H81" s="49"/>
      <c r="I81" s="49"/>
      <c r="J81" s="49"/>
      <c r="K81" s="49"/>
      <c r="L81" s="49"/>
      <c r="M81" s="49"/>
      <c r="N81" s="49"/>
      <c r="O81" s="49"/>
      <c r="P81" s="49"/>
      <c r="Q81" s="49"/>
      <c r="R81" s="49"/>
    </row>
    <row r="82" spans="3:18" s="36" customFormat="1" ht="11.25">
      <c r="C82" s="49"/>
      <c r="D82" s="49"/>
      <c r="E82" s="49"/>
      <c r="F82" s="49"/>
      <c r="G82" s="49"/>
      <c r="H82" s="49"/>
      <c r="I82" s="49"/>
      <c r="J82" s="49"/>
      <c r="K82" s="49"/>
      <c r="L82" s="49"/>
      <c r="M82" s="49"/>
      <c r="N82" s="49"/>
      <c r="O82" s="49"/>
      <c r="P82" s="49"/>
      <c r="Q82" s="49"/>
      <c r="R82" s="49"/>
    </row>
    <row r="83" s="36" customFormat="1" ht="11.25" customHeight="1"/>
    <row r="84" spans="3:31" s="36" customFormat="1" ht="11.25">
      <c r="C84" s="50"/>
      <c r="D84" s="50"/>
      <c r="E84" s="50"/>
      <c r="F84" s="50"/>
      <c r="G84" s="50"/>
      <c r="H84" s="50"/>
      <c r="I84" s="50"/>
      <c r="J84" s="50"/>
      <c r="K84" s="50"/>
      <c r="L84" s="50"/>
      <c r="M84" s="50"/>
      <c r="N84" s="50"/>
      <c r="O84" s="50"/>
      <c r="P84" s="50"/>
      <c r="Q84" s="50"/>
      <c r="R84" s="50"/>
      <c r="Z84" s="102"/>
      <c r="AA84" s="102"/>
      <c r="AB84" s="102"/>
      <c r="AC84" s="102"/>
      <c r="AD84" s="102"/>
      <c r="AE84" s="102"/>
    </row>
    <row r="85" spans="3:18" s="36" customFormat="1" ht="13.5" customHeight="1">
      <c r="C85" s="50"/>
      <c r="D85" s="50"/>
      <c r="E85" s="50"/>
      <c r="F85" s="50"/>
      <c r="G85" s="50"/>
      <c r="H85" s="50"/>
      <c r="I85" s="50"/>
      <c r="J85" s="50"/>
      <c r="K85" s="50"/>
      <c r="L85" s="50"/>
      <c r="M85" s="50"/>
      <c r="N85" s="50"/>
      <c r="O85" s="50"/>
      <c r="P85" s="50"/>
      <c r="Q85" s="50"/>
      <c r="R85" s="50"/>
    </row>
    <row r="86" spans="3:18" s="36" customFormat="1" ht="11.25">
      <c r="C86" s="50"/>
      <c r="D86" s="50"/>
      <c r="E86" s="50"/>
      <c r="F86" s="50"/>
      <c r="G86" s="50"/>
      <c r="H86" s="50"/>
      <c r="I86" s="50"/>
      <c r="J86" s="50"/>
      <c r="K86" s="50"/>
      <c r="L86" s="50"/>
      <c r="M86" s="50"/>
      <c r="N86" s="50"/>
      <c r="O86" s="50"/>
      <c r="P86" s="50"/>
      <c r="Q86" s="50"/>
      <c r="R86" s="50"/>
    </row>
    <row r="87" spans="3:18" s="36" customFormat="1" ht="11.25">
      <c r="C87" s="50"/>
      <c r="D87" s="50"/>
      <c r="E87" s="50"/>
      <c r="F87" s="50"/>
      <c r="G87" s="50"/>
      <c r="H87" s="50"/>
      <c r="I87" s="50"/>
      <c r="J87" s="50"/>
      <c r="K87" s="50"/>
      <c r="L87" s="50"/>
      <c r="M87" s="50"/>
      <c r="N87" s="50"/>
      <c r="O87" s="50"/>
      <c r="P87" s="50"/>
      <c r="Q87" s="50"/>
      <c r="R87" s="50"/>
    </row>
    <row r="88" spans="3:18" s="36" customFormat="1" ht="11.25">
      <c r="C88" s="49"/>
      <c r="D88" s="49"/>
      <c r="E88" s="49"/>
      <c r="F88" s="49"/>
      <c r="G88" s="49"/>
      <c r="H88" s="49"/>
      <c r="I88" s="49"/>
      <c r="J88" s="49"/>
      <c r="K88" s="49"/>
      <c r="L88" s="49"/>
      <c r="M88" s="49"/>
      <c r="N88" s="49"/>
      <c r="O88" s="49"/>
      <c r="P88" s="49"/>
      <c r="Q88" s="49"/>
      <c r="R88" s="49"/>
    </row>
    <row r="89" spans="3:18" s="36" customFormat="1" ht="11.25">
      <c r="C89" s="49"/>
      <c r="D89" s="49"/>
      <c r="E89" s="49"/>
      <c r="F89" s="49"/>
      <c r="G89" s="49"/>
      <c r="H89" s="49"/>
      <c r="I89" s="49"/>
      <c r="J89" s="49"/>
      <c r="K89" s="49"/>
      <c r="L89" s="49"/>
      <c r="M89" s="49"/>
      <c r="N89" s="49"/>
      <c r="O89" s="49"/>
      <c r="P89" s="49"/>
      <c r="Q89" s="49"/>
      <c r="R89" s="49"/>
    </row>
    <row r="90" spans="3:18" s="36" customFormat="1" ht="11.25">
      <c r="C90" s="49"/>
      <c r="D90" s="49"/>
      <c r="E90" s="49"/>
      <c r="F90" s="49"/>
      <c r="G90" s="49"/>
      <c r="H90" s="49"/>
      <c r="I90" s="49"/>
      <c r="J90" s="49"/>
      <c r="K90" s="49"/>
      <c r="L90" s="49"/>
      <c r="M90" s="49"/>
      <c r="N90" s="49"/>
      <c r="O90" s="49"/>
      <c r="P90" s="49"/>
      <c r="Q90" s="49"/>
      <c r="R90" s="49"/>
    </row>
    <row r="91" spans="3:18" s="36" customFormat="1" ht="11.25">
      <c r="C91" s="49"/>
      <c r="D91" s="49"/>
      <c r="E91" s="49"/>
      <c r="F91" s="49"/>
      <c r="G91" s="49"/>
      <c r="H91" s="49"/>
      <c r="I91" s="49"/>
      <c r="J91" s="49"/>
      <c r="K91" s="49"/>
      <c r="L91" s="49"/>
      <c r="M91" s="49"/>
      <c r="N91" s="49"/>
      <c r="O91" s="49"/>
      <c r="P91" s="49"/>
      <c r="Q91" s="49"/>
      <c r="R91" s="49"/>
    </row>
    <row r="92" spans="1:18" s="36" customFormat="1" ht="11.25">
      <c r="A92" s="39"/>
      <c r="C92" s="49"/>
      <c r="D92" s="49"/>
      <c r="E92" s="49"/>
      <c r="F92" s="49"/>
      <c r="G92" s="49"/>
      <c r="H92" s="49"/>
      <c r="I92" s="49"/>
      <c r="J92" s="49"/>
      <c r="K92" s="49"/>
      <c r="L92" s="49"/>
      <c r="M92" s="49"/>
      <c r="N92" s="49"/>
      <c r="O92" s="49"/>
      <c r="P92" s="49"/>
      <c r="Q92" s="49"/>
      <c r="R92" s="49"/>
    </row>
    <row r="93" spans="3:18" s="36" customFormat="1" ht="11.25">
      <c r="C93" s="49"/>
      <c r="D93" s="49"/>
      <c r="E93" s="49"/>
      <c r="F93" s="49"/>
      <c r="G93" s="49"/>
      <c r="H93" s="49"/>
      <c r="I93" s="49"/>
      <c r="J93" s="49"/>
      <c r="K93" s="49"/>
      <c r="L93" s="49"/>
      <c r="M93" s="49"/>
      <c r="N93" s="49"/>
      <c r="O93" s="49"/>
      <c r="P93" s="49"/>
      <c r="Q93" s="49"/>
      <c r="R93" s="49"/>
    </row>
    <row r="94" spans="3:18" s="36" customFormat="1" ht="11.25">
      <c r="C94" s="49"/>
      <c r="D94" s="49"/>
      <c r="E94" s="49"/>
      <c r="F94" s="49"/>
      <c r="G94" s="49"/>
      <c r="H94" s="49"/>
      <c r="I94" s="49"/>
      <c r="J94" s="49"/>
      <c r="K94" s="49"/>
      <c r="L94" s="49"/>
      <c r="M94" s="49"/>
      <c r="N94" s="49"/>
      <c r="O94" s="49"/>
      <c r="P94" s="49"/>
      <c r="Q94" s="49"/>
      <c r="R94" s="49"/>
    </row>
    <row r="95" spans="3:18" s="36" customFormat="1" ht="11.25">
      <c r="C95" s="49"/>
      <c r="D95" s="49"/>
      <c r="E95" s="49"/>
      <c r="F95" s="49"/>
      <c r="G95" s="49"/>
      <c r="H95" s="49"/>
      <c r="I95" s="49"/>
      <c r="J95" s="49"/>
      <c r="K95" s="49"/>
      <c r="L95" s="49"/>
      <c r="M95" s="49"/>
      <c r="N95" s="49"/>
      <c r="O95" s="49"/>
      <c r="P95" s="49"/>
      <c r="Q95" s="49"/>
      <c r="R95" s="49"/>
    </row>
    <row r="96" s="36" customFormat="1" ht="11.25"/>
    <row r="97" s="36" customFormat="1" ht="11.25" customHeight="1"/>
    <row r="98" s="36" customFormat="1" ht="11.25"/>
    <row r="99" s="36" customFormat="1" ht="11.25"/>
    <row r="100" s="36" customFormat="1" ht="11.25"/>
    <row r="101" s="36" customFormat="1" ht="11.25"/>
    <row r="102" s="36" customFormat="1" ht="11.25"/>
    <row r="103" spans="26:31" s="36" customFormat="1" ht="11.25">
      <c r="Z103" s="47" t="s">
        <v>17</v>
      </c>
      <c r="AA103" s="47"/>
      <c r="AB103" s="47"/>
      <c r="AC103" s="47"/>
      <c r="AD103" s="47"/>
      <c r="AE103" s="47"/>
    </row>
    <row r="104" spans="3:31" s="36" customFormat="1" ht="11.25">
      <c r="C104" s="49"/>
      <c r="D104" s="49"/>
      <c r="E104" s="49"/>
      <c r="F104" s="49"/>
      <c r="G104" s="49"/>
      <c r="H104" s="49"/>
      <c r="I104" s="49"/>
      <c r="J104" s="49"/>
      <c r="K104" s="49"/>
      <c r="L104" s="49"/>
      <c r="M104" s="49"/>
      <c r="N104" s="49"/>
      <c r="O104" s="49"/>
      <c r="P104" s="49"/>
      <c r="Q104" s="49"/>
      <c r="R104" s="49"/>
      <c r="Z104" s="47"/>
      <c r="AA104" s="47"/>
      <c r="AB104" s="47"/>
      <c r="AC104" s="47"/>
      <c r="AD104" s="47"/>
      <c r="AE104" s="47"/>
    </row>
    <row r="105" spans="3:31" s="36" customFormat="1" ht="11.25">
      <c r="C105" s="49"/>
      <c r="D105" s="49"/>
      <c r="E105" s="49"/>
      <c r="F105" s="49"/>
      <c r="G105" s="49"/>
      <c r="H105" s="49"/>
      <c r="I105" s="49"/>
      <c r="J105" s="49"/>
      <c r="K105" s="49"/>
      <c r="L105" s="49"/>
      <c r="M105" s="49"/>
      <c r="N105" s="49"/>
      <c r="O105" s="49"/>
      <c r="P105" s="49"/>
      <c r="Q105" s="49"/>
      <c r="R105" s="49"/>
      <c r="Z105" s="47"/>
      <c r="AA105" s="47"/>
      <c r="AB105" s="47"/>
      <c r="AC105" s="47"/>
      <c r="AD105" s="47"/>
      <c r="AE105" s="47"/>
    </row>
    <row r="106" spans="3:18" s="36" customFormat="1" ht="11.25">
      <c r="C106" s="49"/>
      <c r="D106" s="49"/>
      <c r="E106" s="49"/>
      <c r="F106" s="49"/>
      <c r="G106" s="49"/>
      <c r="H106" s="49"/>
      <c r="I106" s="49"/>
      <c r="J106" s="49"/>
      <c r="K106" s="49"/>
      <c r="L106" s="49"/>
      <c r="M106" s="49"/>
      <c r="N106" s="49"/>
      <c r="O106" s="49"/>
      <c r="P106" s="49"/>
      <c r="Q106" s="49"/>
      <c r="R106" s="49"/>
    </row>
    <row r="107" spans="3:18" s="36" customFormat="1" ht="11.25">
      <c r="C107" s="49"/>
      <c r="D107" s="49"/>
      <c r="E107" s="49"/>
      <c r="F107" s="49"/>
      <c r="G107" s="49"/>
      <c r="H107" s="49"/>
      <c r="I107" s="49"/>
      <c r="J107" s="49"/>
      <c r="K107" s="49"/>
      <c r="L107" s="49"/>
      <c r="M107" s="49"/>
      <c r="N107" s="49"/>
      <c r="O107" s="49"/>
      <c r="P107" s="49"/>
      <c r="Q107" s="49"/>
      <c r="R107" s="49"/>
    </row>
    <row r="108" spans="3:18" s="36" customFormat="1" ht="11.25">
      <c r="C108" s="49"/>
      <c r="D108" s="49"/>
      <c r="E108" s="49"/>
      <c r="F108" s="49"/>
      <c r="G108" s="49"/>
      <c r="H108" s="49"/>
      <c r="I108" s="49"/>
      <c r="J108" s="49"/>
      <c r="K108" s="49"/>
      <c r="L108" s="49"/>
      <c r="M108" s="49"/>
      <c r="N108" s="49"/>
      <c r="O108" s="49"/>
      <c r="P108" s="49"/>
      <c r="Q108" s="49"/>
      <c r="R108" s="49"/>
    </row>
    <row r="109" spans="3:18" s="36" customFormat="1" ht="11.25">
      <c r="C109" s="49"/>
      <c r="D109" s="49"/>
      <c r="E109" s="49"/>
      <c r="F109" s="49"/>
      <c r="G109" s="49"/>
      <c r="H109" s="49"/>
      <c r="I109" s="49"/>
      <c r="J109" s="49"/>
      <c r="K109" s="49"/>
      <c r="L109" s="49"/>
      <c r="M109" s="49"/>
      <c r="N109" s="49"/>
      <c r="O109" s="49"/>
      <c r="P109" s="49"/>
      <c r="Q109" s="49"/>
      <c r="R109" s="49"/>
    </row>
    <row r="110" spans="3:18" s="36" customFormat="1" ht="11.25">
      <c r="C110" s="49"/>
      <c r="D110" s="49"/>
      <c r="E110" s="49"/>
      <c r="F110" s="49"/>
      <c r="G110" s="49"/>
      <c r="H110" s="49"/>
      <c r="I110" s="49"/>
      <c r="J110" s="49"/>
      <c r="K110" s="49"/>
      <c r="L110" s="49"/>
      <c r="M110" s="49"/>
      <c r="N110" s="49"/>
      <c r="O110" s="49"/>
      <c r="P110" s="49"/>
      <c r="Q110" s="49"/>
      <c r="R110" s="49"/>
    </row>
    <row r="111" spans="3:18" s="36" customFormat="1" ht="11.25">
      <c r="C111" s="49"/>
      <c r="D111" s="49"/>
      <c r="E111" s="49"/>
      <c r="F111" s="49"/>
      <c r="G111" s="49"/>
      <c r="H111" s="49"/>
      <c r="I111" s="49"/>
      <c r="J111" s="49"/>
      <c r="K111" s="49"/>
      <c r="L111" s="49"/>
      <c r="M111" s="49"/>
      <c r="N111" s="49"/>
      <c r="O111" s="49"/>
      <c r="P111" s="49"/>
      <c r="Q111" s="49"/>
      <c r="R111" s="49"/>
    </row>
    <row r="112" spans="3:18" s="36" customFormat="1" ht="11.25">
      <c r="C112" s="49"/>
      <c r="D112" s="49"/>
      <c r="E112" s="49"/>
      <c r="F112" s="49"/>
      <c r="G112" s="49"/>
      <c r="H112" s="49"/>
      <c r="I112" s="49"/>
      <c r="J112" s="49"/>
      <c r="K112" s="49"/>
      <c r="L112" s="49"/>
      <c r="M112" s="49"/>
      <c r="N112" s="49"/>
      <c r="O112" s="49"/>
      <c r="P112" s="49"/>
      <c r="Q112" s="49"/>
      <c r="R112" s="49"/>
    </row>
    <row r="113" spans="3:18" s="36" customFormat="1" ht="11.25">
      <c r="C113" s="49"/>
      <c r="D113" s="49"/>
      <c r="E113" s="49"/>
      <c r="F113" s="49"/>
      <c r="G113" s="49"/>
      <c r="H113" s="49"/>
      <c r="I113" s="49"/>
      <c r="J113" s="49"/>
      <c r="K113" s="49"/>
      <c r="L113" s="49"/>
      <c r="M113" s="49"/>
      <c r="N113" s="49"/>
      <c r="O113" s="49"/>
      <c r="P113" s="49"/>
      <c r="Q113" s="49"/>
      <c r="R113" s="49"/>
    </row>
    <row r="114" spans="3:18" s="36" customFormat="1" ht="11.25">
      <c r="C114" s="49"/>
      <c r="D114" s="49"/>
      <c r="E114" s="49"/>
      <c r="F114" s="49"/>
      <c r="G114" s="49"/>
      <c r="H114" s="49"/>
      <c r="I114" s="49"/>
      <c r="J114" s="49"/>
      <c r="K114" s="49"/>
      <c r="L114" s="49"/>
      <c r="M114" s="49"/>
      <c r="N114" s="49"/>
      <c r="O114" s="49"/>
      <c r="P114" s="49"/>
      <c r="Q114" s="49"/>
      <c r="R114" s="49"/>
    </row>
    <row r="115" spans="3:18" s="36" customFormat="1" ht="11.25">
      <c r="C115" s="49"/>
      <c r="D115" s="49"/>
      <c r="E115" s="49"/>
      <c r="F115" s="49"/>
      <c r="G115" s="49"/>
      <c r="H115" s="49"/>
      <c r="I115" s="49"/>
      <c r="J115" s="49"/>
      <c r="K115" s="49"/>
      <c r="L115" s="49"/>
      <c r="M115" s="49"/>
      <c r="N115" s="49"/>
      <c r="O115" s="49"/>
      <c r="P115" s="49"/>
      <c r="Q115" s="49"/>
      <c r="R115" s="49"/>
    </row>
    <row r="116" spans="3:18" s="36" customFormat="1" ht="11.25">
      <c r="C116" s="49"/>
      <c r="D116" s="49"/>
      <c r="E116" s="49"/>
      <c r="F116" s="49"/>
      <c r="G116" s="49"/>
      <c r="H116" s="49"/>
      <c r="I116" s="49"/>
      <c r="J116" s="49"/>
      <c r="K116" s="49"/>
      <c r="L116" s="49"/>
      <c r="M116" s="49"/>
      <c r="N116" s="49"/>
      <c r="O116" s="49"/>
      <c r="P116" s="49"/>
      <c r="Q116" s="49"/>
      <c r="R116" s="49"/>
    </row>
    <row r="117" spans="3:18" s="36" customFormat="1" ht="11.25">
      <c r="C117" s="49"/>
      <c r="D117" s="49"/>
      <c r="E117" s="49"/>
      <c r="F117" s="49"/>
      <c r="G117" s="49"/>
      <c r="H117" s="49"/>
      <c r="I117" s="49"/>
      <c r="J117" s="49"/>
      <c r="K117" s="49"/>
      <c r="L117" s="49"/>
      <c r="M117" s="49"/>
      <c r="N117" s="49"/>
      <c r="O117" s="49"/>
      <c r="P117" s="49"/>
      <c r="Q117" s="49"/>
      <c r="R117" s="49"/>
    </row>
    <row r="118" spans="3:18" s="36" customFormat="1" ht="11.25">
      <c r="C118" s="49"/>
      <c r="D118" s="49"/>
      <c r="E118" s="49"/>
      <c r="F118" s="49"/>
      <c r="G118" s="49"/>
      <c r="H118" s="49"/>
      <c r="I118" s="49"/>
      <c r="J118" s="49"/>
      <c r="K118" s="49"/>
      <c r="L118" s="49"/>
      <c r="M118" s="49"/>
      <c r="N118" s="49"/>
      <c r="O118" s="49"/>
      <c r="P118" s="49"/>
      <c r="Q118" s="49"/>
      <c r="R118" s="49"/>
    </row>
    <row r="119" spans="3:18" s="36" customFormat="1" ht="11.25">
      <c r="C119" s="49"/>
      <c r="D119" s="49"/>
      <c r="E119" s="49"/>
      <c r="F119" s="49"/>
      <c r="G119" s="49"/>
      <c r="H119" s="49"/>
      <c r="I119" s="49"/>
      <c r="J119" s="49"/>
      <c r="K119" s="49"/>
      <c r="L119" s="49"/>
      <c r="M119" s="49"/>
      <c r="N119" s="49"/>
      <c r="O119" s="49"/>
      <c r="P119" s="49"/>
      <c r="Q119" s="49"/>
      <c r="R119" s="49"/>
    </row>
    <row r="120" spans="3:18" s="36" customFormat="1" ht="11.25">
      <c r="C120" s="49"/>
      <c r="D120" s="49"/>
      <c r="E120" s="49"/>
      <c r="F120" s="49"/>
      <c r="G120" s="49"/>
      <c r="H120" s="49"/>
      <c r="I120" s="49"/>
      <c r="J120" s="49"/>
      <c r="K120" s="49"/>
      <c r="L120" s="49"/>
      <c r="M120" s="49"/>
      <c r="N120" s="49"/>
      <c r="O120" s="49"/>
      <c r="P120" s="49"/>
      <c r="Q120" s="49"/>
      <c r="R120" s="49"/>
    </row>
    <row r="121" spans="3:18" s="36" customFormat="1" ht="11.25" customHeight="1">
      <c r="C121" s="49"/>
      <c r="D121" s="49"/>
      <c r="E121" s="49"/>
      <c r="F121" s="49"/>
      <c r="G121" s="49"/>
      <c r="H121" s="49"/>
      <c r="I121" s="49"/>
      <c r="J121" s="49"/>
      <c r="K121" s="49"/>
      <c r="L121" s="49"/>
      <c r="M121" s="49"/>
      <c r="N121" s="49"/>
      <c r="O121" s="49"/>
      <c r="P121" s="49"/>
      <c r="Q121" s="49"/>
      <c r="R121" s="49"/>
    </row>
    <row r="122" s="36" customFormat="1" ht="11.25" customHeight="1"/>
    <row r="123" spans="3:18" s="36" customFormat="1" ht="11.25">
      <c r="C123" s="49"/>
      <c r="D123" s="49"/>
      <c r="E123" s="49"/>
      <c r="F123" s="49"/>
      <c r="G123" s="49"/>
      <c r="H123" s="49"/>
      <c r="I123" s="49"/>
      <c r="J123" s="49"/>
      <c r="K123" s="49"/>
      <c r="L123" s="49"/>
      <c r="M123" s="49"/>
      <c r="N123" s="49"/>
      <c r="O123" s="49"/>
      <c r="P123" s="49"/>
      <c r="Q123" s="49"/>
      <c r="R123" s="49"/>
    </row>
    <row r="124" spans="3:18" s="36" customFormat="1" ht="11.25">
      <c r="C124" s="49"/>
      <c r="D124" s="49"/>
      <c r="E124" s="49"/>
      <c r="F124" s="49"/>
      <c r="G124" s="49"/>
      <c r="H124" s="49"/>
      <c r="I124" s="49"/>
      <c r="J124" s="49"/>
      <c r="K124" s="49"/>
      <c r="L124" s="49"/>
      <c r="M124" s="49"/>
      <c r="N124" s="49"/>
      <c r="O124" s="49"/>
      <c r="P124" s="49"/>
      <c r="Q124" s="49"/>
      <c r="R124" s="49"/>
    </row>
    <row r="125" spans="3:18" s="36" customFormat="1" ht="11.25">
      <c r="C125" s="49"/>
      <c r="D125" s="49"/>
      <c r="E125" s="49"/>
      <c r="F125" s="49"/>
      <c r="G125" s="49"/>
      <c r="H125" s="49"/>
      <c r="I125" s="49"/>
      <c r="J125" s="49"/>
      <c r="K125" s="49"/>
      <c r="L125" s="49"/>
      <c r="M125" s="49"/>
      <c r="N125" s="49"/>
      <c r="O125" s="49"/>
      <c r="P125" s="49"/>
      <c r="Q125" s="49"/>
      <c r="R125" s="49"/>
    </row>
    <row r="126" spans="3:18" s="36" customFormat="1" ht="11.25">
      <c r="C126" s="49"/>
      <c r="D126" s="49"/>
      <c r="E126" s="49"/>
      <c r="F126" s="49"/>
      <c r="G126" s="49"/>
      <c r="H126" s="49"/>
      <c r="I126" s="49"/>
      <c r="J126" s="49"/>
      <c r="K126" s="49"/>
      <c r="L126" s="49"/>
      <c r="M126" s="49"/>
      <c r="N126" s="49"/>
      <c r="O126" s="49"/>
      <c r="P126" s="49"/>
      <c r="Q126" s="49"/>
      <c r="R126" s="49"/>
    </row>
    <row r="127" spans="3:26" s="36" customFormat="1" ht="11.25">
      <c r="C127" s="49"/>
      <c r="D127" s="49"/>
      <c r="E127" s="49"/>
      <c r="F127" s="49"/>
      <c r="G127" s="49"/>
      <c r="H127" s="49"/>
      <c r="I127" s="49"/>
      <c r="J127" s="49"/>
      <c r="K127" s="49"/>
      <c r="L127" s="49"/>
      <c r="M127" s="49"/>
      <c r="N127" s="49"/>
      <c r="O127" s="49"/>
      <c r="P127" s="49"/>
      <c r="Q127" s="49"/>
      <c r="R127" s="49"/>
      <c r="Z127" s="47"/>
    </row>
    <row r="128" spans="3:18" s="36" customFormat="1" ht="11.25">
      <c r="C128" s="49"/>
      <c r="D128" s="49"/>
      <c r="E128" s="49"/>
      <c r="F128" s="49"/>
      <c r="G128" s="49"/>
      <c r="H128" s="49"/>
      <c r="I128" s="49"/>
      <c r="J128" s="49"/>
      <c r="K128" s="49"/>
      <c r="L128" s="49"/>
      <c r="M128" s="49"/>
      <c r="N128" s="49"/>
      <c r="O128" s="49"/>
      <c r="P128" s="49"/>
      <c r="Q128" s="49"/>
      <c r="R128" s="49"/>
    </row>
    <row r="129" spans="3:18" s="36" customFormat="1" ht="11.25">
      <c r="C129" s="49"/>
      <c r="D129" s="49"/>
      <c r="E129" s="49"/>
      <c r="F129" s="49"/>
      <c r="G129" s="49"/>
      <c r="H129" s="49"/>
      <c r="I129" s="49"/>
      <c r="J129" s="49"/>
      <c r="K129" s="49"/>
      <c r="L129" s="49"/>
      <c r="M129" s="49"/>
      <c r="N129" s="49"/>
      <c r="O129" s="49"/>
      <c r="P129" s="49"/>
      <c r="Q129" s="49"/>
      <c r="R129" s="49"/>
    </row>
    <row r="130" spans="3:18" s="36" customFormat="1" ht="11.25">
      <c r="C130" s="49"/>
      <c r="D130" s="49"/>
      <c r="E130" s="49"/>
      <c r="F130" s="49"/>
      <c r="G130" s="49"/>
      <c r="H130" s="49"/>
      <c r="I130" s="49"/>
      <c r="J130" s="49"/>
      <c r="K130" s="49"/>
      <c r="L130" s="49"/>
      <c r="M130" s="49"/>
      <c r="N130" s="49"/>
      <c r="O130" s="49"/>
      <c r="P130" s="49"/>
      <c r="Q130" s="49"/>
      <c r="R130" s="49"/>
    </row>
    <row r="131" spans="3:18" s="36" customFormat="1" ht="11.25">
      <c r="C131" s="49"/>
      <c r="D131" s="49"/>
      <c r="E131" s="49"/>
      <c r="F131" s="49"/>
      <c r="G131" s="49"/>
      <c r="H131" s="49"/>
      <c r="I131" s="49"/>
      <c r="J131" s="49"/>
      <c r="K131" s="49"/>
      <c r="L131" s="49"/>
      <c r="M131" s="49"/>
      <c r="N131" s="49"/>
      <c r="O131" s="49"/>
      <c r="P131" s="49"/>
      <c r="Q131" s="49"/>
      <c r="R131" s="49"/>
    </row>
    <row r="132" spans="3:18" s="36" customFormat="1" ht="11.25">
      <c r="C132" s="49"/>
      <c r="D132" s="49"/>
      <c r="E132" s="49"/>
      <c r="F132" s="49"/>
      <c r="G132" s="49"/>
      <c r="H132" s="49"/>
      <c r="I132" s="49"/>
      <c r="J132" s="49"/>
      <c r="K132" s="49"/>
      <c r="L132" s="49"/>
      <c r="M132" s="49"/>
      <c r="N132" s="49"/>
      <c r="O132" s="49"/>
      <c r="P132" s="49"/>
      <c r="Q132" s="49"/>
      <c r="R132" s="49"/>
    </row>
    <row r="133" spans="3:18" s="36" customFormat="1" ht="11.25">
      <c r="C133" s="49"/>
      <c r="D133" s="49"/>
      <c r="E133" s="49"/>
      <c r="F133" s="49"/>
      <c r="G133" s="49"/>
      <c r="H133" s="49"/>
      <c r="I133" s="49"/>
      <c r="J133" s="49"/>
      <c r="K133" s="49"/>
      <c r="L133" s="49"/>
      <c r="M133" s="49"/>
      <c r="N133" s="49"/>
      <c r="O133" s="49"/>
      <c r="P133" s="49"/>
      <c r="Q133" s="49"/>
      <c r="R133" s="49"/>
    </row>
    <row r="134" spans="3:18" s="36" customFormat="1" ht="11.25">
      <c r="C134" s="49"/>
      <c r="D134" s="49"/>
      <c r="E134" s="49"/>
      <c r="F134" s="49"/>
      <c r="G134" s="49"/>
      <c r="H134" s="49"/>
      <c r="I134" s="49"/>
      <c r="J134" s="49"/>
      <c r="K134" s="49"/>
      <c r="L134" s="49"/>
      <c r="M134" s="49"/>
      <c r="N134" s="49"/>
      <c r="O134" s="49"/>
      <c r="P134" s="49"/>
      <c r="Q134" s="49"/>
      <c r="R134" s="49"/>
    </row>
    <row r="135" spans="3:18" s="36" customFormat="1" ht="11.25">
      <c r="C135" s="49"/>
      <c r="D135" s="49"/>
      <c r="E135" s="49"/>
      <c r="F135" s="49"/>
      <c r="G135" s="49"/>
      <c r="H135" s="49"/>
      <c r="I135" s="49"/>
      <c r="J135" s="49"/>
      <c r="K135" s="49"/>
      <c r="L135" s="49"/>
      <c r="M135" s="49"/>
      <c r="N135" s="49"/>
      <c r="O135" s="49"/>
      <c r="P135" s="49"/>
      <c r="Q135" s="49"/>
      <c r="R135" s="49"/>
    </row>
    <row r="136" spans="3:18" s="36" customFormat="1" ht="11.25">
      <c r="C136" s="49"/>
      <c r="D136" s="49"/>
      <c r="E136" s="49"/>
      <c r="F136" s="49"/>
      <c r="G136" s="49"/>
      <c r="H136" s="49"/>
      <c r="I136" s="49"/>
      <c r="J136" s="49"/>
      <c r="K136" s="49"/>
      <c r="L136" s="49"/>
      <c r="M136" s="49"/>
      <c r="N136" s="49"/>
      <c r="O136" s="49"/>
      <c r="P136" s="49"/>
      <c r="Q136" s="49"/>
      <c r="R136" s="49"/>
    </row>
    <row r="137" spans="3:18" s="36" customFormat="1" ht="11.25">
      <c r="C137" s="49"/>
      <c r="D137" s="49"/>
      <c r="E137" s="49"/>
      <c r="F137" s="49"/>
      <c r="G137" s="49"/>
      <c r="H137" s="49"/>
      <c r="I137" s="49"/>
      <c r="J137" s="49"/>
      <c r="K137" s="49"/>
      <c r="L137" s="49"/>
      <c r="M137" s="49"/>
      <c r="N137" s="49"/>
      <c r="O137" s="49"/>
      <c r="P137" s="49"/>
      <c r="Q137" s="49"/>
      <c r="R137" s="49"/>
    </row>
    <row r="138" spans="3:18" s="36" customFormat="1" ht="11.25">
      <c r="C138" s="49"/>
      <c r="D138" s="49"/>
      <c r="E138" s="49"/>
      <c r="F138" s="49"/>
      <c r="G138" s="49"/>
      <c r="H138" s="49"/>
      <c r="I138" s="49"/>
      <c r="J138" s="49"/>
      <c r="K138" s="49"/>
      <c r="L138" s="49"/>
      <c r="M138" s="49"/>
      <c r="N138" s="49"/>
      <c r="O138" s="49"/>
      <c r="P138" s="49"/>
      <c r="Q138" s="49"/>
      <c r="R138" s="49"/>
    </row>
    <row r="139" spans="3:18" s="36" customFormat="1" ht="11.25">
      <c r="C139" s="49"/>
      <c r="D139" s="49"/>
      <c r="E139" s="49"/>
      <c r="F139" s="49"/>
      <c r="G139" s="49"/>
      <c r="H139" s="49"/>
      <c r="I139" s="49"/>
      <c r="J139" s="49"/>
      <c r="K139" s="49"/>
      <c r="L139" s="49"/>
      <c r="M139" s="49"/>
      <c r="N139" s="49"/>
      <c r="O139" s="49"/>
      <c r="P139" s="49"/>
      <c r="Q139" s="49"/>
      <c r="R139" s="49"/>
    </row>
    <row r="140" spans="3:18" s="36" customFormat="1" ht="11.25">
      <c r="C140" s="49"/>
      <c r="D140" s="49"/>
      <c r="E140" s="49"/>
      <c r="F140" s="49"/>
      <c r="G140" s="49"/>
      <c r="H140" s="49"/>
      <c r="I140" s="49"/>
      <c r="J140" s="49"/>
      <c r="K140" s="49"/>
      <c r="L140" s="49"/>
      <c r="M140" s="49"/>
      <c r="N140" s="49"/>
      <c r="O140" s="49"/>
      <c r="P140" s="49"/>
      <c r="Q140" s="49"/>
      <c r="R140" s="49"/>
    </row>
    <row r="141" spans="3:18" s="36" customFormat="1" ht="11.25">
      <c r="C141" s="49"/>
      <c r="D141" s="49"/>
      <c r="E141" s="49"/>
      <c r="F141" s="49"/>
      <c r="G141" s="49"/>
      <c r="H141" s="49"/>
      <c r="I141" s="49"/>
      <c r="J141" s="49"/>
      <c r="K141" s="49"/>
      <c r="L141" s="49"/>
      <c r="M141" s="49"/>
      <c r="N141" s="49"/>
      <c r="O141" s="49"/>
      <c r="P141" s="49"/>
      <c r="Q141" s="49"/>
      <c r="R141" s="49"/>
    </row>
    <row r="142" spans="3:18" s="36" customFormat="1" ht="11.25">
      <c r="C142" s="49"/>
      <c r="D142" s="49"/>
      <c r="E142" s="49"/>
      <c r="F142" s="49"/>
      <c r="G142" s="49"/>
      <c r="H142" s="49"/>
      <c r="I142" s="49"/>
      <c r="J142" s="49"/>
      <c r="K142" s="49"/>
      <c r="L142" s="49"/>
      <c r="M142" s="49"/>
      <c r="N142" s="49"/>
      <c r="O142" s="49"/>
      <c r="P142" s="49"/>
      <c r="Q142" s="49"/>
      <c r="R142" s="49"/>
    </row>
    <row r="143" spans="3:18" s="36" customFormat="1" ht="11.25">
      <c r="C143" s="49"/>
      <c r="D143" s="49"/>
      <c r="E143" s="49"/>
      <c r="F143" s="49"/>
      <c r="G143" s="49"/>
      <c r="H143" s="49"/>
      <c r="I143" s="49"/>
      <c r="J143" s="49"/>
      <c r="K143" s="49"/>
      <c r="L143" s="49"/>
      <c r="M143" s="49"/>
      <c r="N143" s="49"/>
      <c r="O143" s="49"/>
      <c r="P143" s="49"/>
      <c r="Q143" s="49"/>
      <c r="R143" s="49"/>
    </row>
    <row r="144" spans="3:18" s="36" customFormat="1" ht="11.25">
      <c r="C144" s="49"/>
      <c r="D144" s="49"/>
      <c r="E144" s="49"/>
      <c r="F144" s="49"/>
      <c r="G144" s="49"/>
      <c r="H144" s="49"/>
      <c r="I144" s="49"/>
      <c r="J144" s="49"/>
      <c r="K144" s="49"/>
      <c r="L144" s="49"/>
      <c r="M144" s="49"/>
      <c r="N144" s="49"/>
      <c r="O144" s="49"/>
      <c r="P144" s="49"/>
      <c r="Q144" s="49"/>
      <c r="R144" s="49"/>
    </row>
    <row r="145" spans="3:18" s="36" customFormat="1" ht="11.25">
      <c r="C145" s="49"/>
      <c r="D145" s="49"/>
      <c r="E145" s="49"/>
      <c r="F145" s="49"/>
      <c r="G145" s="49"/>
      <c r="H145" s="49"/>
      <c r="I145" s="49"/>
      <c r="J145" s="49"/>
      <c r="K145" s="49"/>
      <c r="L145" s="49"/>
      <c r="M145" s="49"/>
      <c r="N145" s="49"/>
      <c r="O145" s="49"/>
      <c r="P145" s="49"/>
      <c r="Q145" s="49"/>
      <c r="R145" s="49"/>
    </row>
    <row r="146" spans="3:18" s="36" customFormat="1" ht="11.25">
      <c r="C146" s="49"/>
      <c r="D146" s="49"/>
      <c r="E146" s="49"/>
      <c r="F146" s="49"/>
      <c r="G146" s="49"/>
      <c r="H146" s="49"/>
      <c r="I146" s="49"/>
      <c r="J146" s="49"/>
      <c r="K146" s="49"/>
      <c r="L146" s="49"/>
      <c r="M146" s="49"/>
      <c r="N146" s="49"/>
      <c r="O146" s="49"/>
      <c r="P146" s="49"/>
      <c r="Q146" s="49"/>
      <c r="R146" s="49"/>
    </row>
    <row r="147" spans="3:18" s="36" customFormat="1" ht="11.25">
      <c r="C147" s="49"/>
      <c r="D147" s="49"/>
      <c r="E147" s="49"/>
      <c r="F147" s="49"/>
      <c r="G147" s="49"/>
      <c r="H147" s="49"/>
      <c r="I147" s="49"/>
      <c r="J147" s="49"/>
      <c r="K147" s="49"/>
      <c r="L147" s="49"/>
      <c r="M147" s="49"/>
      <c r="N147" s="49"/>
      <c r="O147" s="49"/>
      <c r="P147" s="49"/>
      <c r="Q147" s="49"/>
      <c r="R147" s="49"/>
    </row>
    <row r="148" spans="3:18" s="36" customFormat="1" ht="11.25">
      <c r="C148" s="49"/>
      <c r="D148" s="49"/>
      <c r="E148" s="49"/>
      <c r="F148" s="49"/>
      <c r="G148" s="49"/>
      <c r="H148" s="49"/>
      <c r="I148" s="49"/>
      <c r="J148" s="49"/>
      <c r="K148" s="49"/>
      <c r="L148" s="49"/>
      <c r="M148" s="49"/>
      <c r="N148" s="49"/>
      <c r="O148" s="49"/>
      <c r="P148" s="49"/>
      <c r="Q148" s="49"/>
      <c r="R148" s="49"/>
    </row>
    <row r="149" spans="3:18" s="36" customFormat="1" ht="11.25">
      <c r="C149" s="49"/>
      <c r="D149" s="49"/>
      <c r="E149" s="49"/>
      <c r="F149" s="49"/>
      <c r="G149" s="49"/>
      <c r="H149" s="49"/>
      <c r="I149" s="49"/>
      <c r="J149" s="49"/>
      <c r="K149" s="49"/>
      <c r="L149" s="49"/>
      <c r="M149" s="49"/>
      <c r="N149" s="49"/>
      <c r="O149" s="49"/>
      <c r="P149" s="49"/>
      <c r="Q149" s="49"/>
      <c r="R149" s="49"/>
    </row>
    <row r="150" spans="3:18" s="36" customFormat="1" ht="11.25">
      <c r="C150" s="49"/>
      <c r="D150" s="49"/>
      <c r="E150" s="49"/>
      <c r="F150" s="49"/>
      <c r="G150" s="49"/>
      <c r="H150" s="49"/>
      <c r="I150" s="49"/>
      <c r="J150" s="49"/>
      <c r="K150" s="49"/>
      <c r="L150" s="49"/>
      <c r="M150" s="49"/>
      <c r="N150" s="49"/>
      <c r="O150" s="49"/>
      <c r="P150" s="49"/>
      <c r="Q150" s="49"/>
      <c r="R150" s="49"/>
    </row>
    <row r="151" spans="3:18" s="36" customFormat="1" ht="11.25">
      <c r="C151" s="49"/>
      <c r="D151" s="49"/>
      <c r="E151" s="49"/>
      <c r="F151" s="49"/>
      <c r="G151" s="49"/>
      <c r="H151" s="49"/>
      <c r="I151" s="49"/>
      <c r="J151" s="49"/>
      <c r="K151" s="49"/>
      <c r="L151" s="49"/>
      <c r="M151" s="49"/>
      <c r="N151" s="49"/>
      <c r="O151" s="49"/>
      <c r="P151" s="49"/>
      <c r="Q151" s="49"/>
      <c r="R151" s="49"/>
    </row>
    <row r="152" spans="3:18" s="36" customFormat="1" ht="11.25">
      <c r="C152" s="49"/>
      <c r="D152" s="49"/>
      <c r="E152" s="49"/>
      <c r="F152" s="49"/>
      <c r="G152" s="49"/>
      <c r="H152" s="49"/>
      <c r="I152" s="49"/>
      <c r="J152" s="49"/>
      <c r="K152" s="49"/>
      <c r="L152" s="49"/>
      <c r="M152" s="49"/>
      <c r="N152" s="49"/>
      <c r="O152" s="49"/>
      <c r="P152" s="49"/>
      <c r="Q152" s="49"/>
      <c r="R152" s="49"/>
    </row>
    <row r="153" spans="3:18" s="36" customFormat="1" ht="11.25">
      <c r="C153" s="49"/>
      <c r="D153" s="49"/>
      <c r="E153" s="49"/>
      <c r="F153" s="49"/>
      <c r="G153" s="49"/>
      <c r="H153" s="49"/>
      <c r="I153" s="49"/>
      <c r="J153" s="49"/>
      <c r="K153" s="49"/>
      <c r="L153" s="49"/>
      <c r="M153" s="49"/>
      <c r="N153" s="49"/>
      <c r="O153" s="49"/>
      <c r="P153" s="49"/>
      <c r="Q153" s="49"/>
      <c r="R153" s="49"/>
    </row>
    <row r="154" spans="3:18" s="36" customFormat="1" ht="11.25">
      <c r="C154" s="49"/>
      <c r="D154" s="49"/>
      <c r="E154" s="49"/>
      <c r="F154" s="49"/>
      <c r="G154" s="49"/>
      <c r="H154" s="49"/>
      <c r="I154" s="49"/>
      <c r="J154" s="49"/>
      <c r="K154" s="49"/>
      <c r="L154" s="49"/>
      <c r="M154" s="49"/>
      <c r="N154" s="49"/>
      <c r="O154" s="49"/>
      <c r="P154" s="49"/>
      <c r="Q154" s="49"/>
      <c r="R154" s="49"/>
    </row>
    <row r="155" spans="3:18" s="36" customFormat="1" ht="11.25">
      <c r="C155" s="49"/>
      <c r="D155" s="49"/>
      <c r="E155" s="49"/>
      <c r="F155" s="49"/>
      <c r="G155" s="49"/>
      <c r="H155" s="49"/>
      <c r="I155" s="49"/>
      <c r="J155" s="49"/>
      <c r="K155" s="49"/>
      <c r="L155" s="49"/>
      <c r="M155" s="49"/>
      <c r="N155" s="49"/>
      <c r="O155" s="49"/>
      <c r="P155" s="49"/>
      <c r="Q155" s="49"/>
      <c r="R155" s="49"/>
    </row>
    <row r="156" spans="3:18" s="36" customFormat="1" ht="11.25">
      <c r="C156" s="49"/>
      <c r="D156" s="49"/>
      <c r="E156" s="49"/>
      <c r="F156" s="49"/>
      <c r="G156" s="49"/>
      <c r="H156" s="49"/>
      <c r="I156" s="49"/>
      <c r="J156" s="49"/>
      <c r="K156" s="49"/>
      <c r="L156" s="49"/>
      <c r="M156" s="49"/>
      <c r="N156" s="49"/>
      <c r="O156" s="49"/>
      <c r="P156" s="49"/>
      <c r="Q156" s="49"/>
      <c r="R156" s="49"/>
    </row>
    <row r="157" spans="3:18" s="36" customFormat="1" ht="11.25">
      <c r="C157" s="49"/>
      <c r="D157" s="49"/>
      <c r="E157" s="49"/>
      <c r="F157" s="49"/>
      <c r="G157" s="49"/>
      <c r="H157" s="49"/>
      <c r="I157" s="49"/>
      <c r="J157" s="49"/>
      <c r="K157" s="49"/>
      <c r="L157" s="49"/>
      <c r="M157" s="49"/>
      <c r="N157" s="49"/>
      <c r="O157" s="49"/>
      <c r="P157" s="49"/>
      <c r="Q157" s="49"/>
      <c r="R157" s="49"/>
    </row>
    <row r="158" spans="3:18" s="36" customFormat="1" ht="11.25">
      <c r="C158" s="49"/>
      <c r="D158" s="49"/>
      <c r="E158" s="49"/>
      <c r="F158" s="49"/>
      <c r="G158" s="49"/>
      <c r="H158" s="49"/>
      <c r="I158" s="49"/>
      <c r="J158" s="49"/>
      <c r="K158" s="49"/>
      <c r="L158" s="49"/>
      <c r="M158" s="49"/>
      <c r="N158" s="49"/>
      <c r="O158" s="49"/>
      <c r="P158" s="49"/>
      <c r="Q158" s="49"/>
      <c r="R158" s="49"/>
    </row>
    <row r="159" spans="3:18" s="36" customFormat="1" ht="11.25">
      <c r="C159" s="49"/>
      <c r="D159" s="49"/>
      <c r="E159" s="49"/>
      <c r="F159" s="49"/>
      <c r="G159" s="49"/>
      <c r="H159" s="49"/>
      <c r="I159" s="49"/>
      <c r="J159" s="49"/>
      <c r="K159" s="49"/>
      <c r="L159" s="49"/>
      <c r="M159" s="49"/>
      <c r="N159" s="49"/>
      <c r="O159" s="49"/>
      <c r="P159" s="49"/>
      <c r="Q159" s="49"/>
      <c r="R159" s="49"/>
    </row>
    <row r="160" spans="3:18" s="36" customFormat="1" ht="11.25">
      <c r="C160" s="49"/>
      <c r="D160" s="49"/>
      <c r="E160" s="49"/>
      <c r="F160" s="49"/>
      <c r="G160" s="49"/>
      <c r="H160" s="49"/>
      <c r="I160" s="49"/>
      <c r="J160" s="49"/>
      <c r="K160" s="49"/>
      <c r="L160" s="49"/>
      <c r="M160" s="49"/>
      <c r="N160" s="49"/>
      <c r="O160" s="49"/>
      <c r="P160" s="49"/>
      <c r="Q160" s="49"/>
      <c r="R160" s="49"/>
    </row>
    <row r="161" spans="3:18" s="36" customFormat="1" ht="11.25">
      <c r="C161" s="49"/>
      <c r="D161" s="49"/>
      <c r="E161" s="49"/>
      <c r="F161" s="49"/>
      <c r="G161" s="49"/>
      <c r="H161" s="49"/>
      <c r="I161" s="49"/>
      <c r="J161" s="49"/>
      <c r="K161" s="49"/>
      <c r="L161" s="49"/>
      <c r="M161" s="49"/>
      <c r="N161" s="49"/>
      <c r="O161" s="49"/>
      <c r="P161" s="49"/>
      <c r="Q161" s="49"/>
      <c r="R161" s="49"/>
    </row>
    <row r="162" spans="3:18" s="36" customFormat="1" ht="11.25">
      <c r="C162" s="49"/>
      <c r="D162" s="49"/>
      <c r="E162" s="49"/>
      <c r="F162" s="49"/>
      <c r="G162" s="49"/>
      <c r="H162" s="49"/>
      <c r="I162" s="49"/>
      <c r="J162" s="49"/>
      <c r="K162" s="49"/>
      <c r="L162" s="49"/>
      <c r="M162" s="49"/>
      <c r="N162" s="49"/>
      <c r="O162" s="49"/>
      <c r="P162" s="49"/>
      <c r="Q162" s="49"/>
      <c r="R162" s="49"/>
    </row>
    <row r="163" spans="3:18" s="36" customFormat="1" ht="11.25">
      <c r="C163" s="49"/>
      <c r="D163" s="49"/>
      <c r="E163" s="49"/>
      <c r="F163" s="49"/>
      <c r="G163" s="49"/>
      <c r="H163" s="49"/>
      <c r="I163" s="49"/>
      <c r="J163" s="49"/>
      <c r="K163" s="49"/>
      <c r="L163" s="49"/>
      <c r="M163" s="49"/>
      <c r="N163" s="49"/>
      <c r="O163" s="49"/>
      <c r="P163" s="49"/>
      <c r="Q163" s="49"/>
      <c r="R163" s="49"/>
    </row>
    <row r="164" spans="3:18" s="36" customFormat="1" ht="11.25">
      <c r="C164" s="49"/>
      <c r="D164" s="49"/>
      <c r="E164" s="49"/>
      <c r="F164" s="49"/>
      <c r="G164" s="49"/>
      <c r="H164" s="49"/>
      <c r="I164" s="49"/>
      <c r="J164" s="49"/>
      <c r="K164" s="49"/>
      <c r="L164" s="49"/>
      <c r="M164" s="49"/>
      <c r="N164" s="49"/>
      <c r="O164" s="49"/>
      <c r="P164" s="49"/>
      <c r="Q164" s="49"/>
      <c r="R164" s="49"/>
    </row>
    <row r="165" spans="3:18" s="36" customFormat="1" ht="11.25" customHeight="1">
      <c r="C165" s="49"/>
      <c r="D165" s="49"/>
      <c r="E165" s="49"/>
      <c r="F165" s="49"/>
      <c r="G165" s="49"/>
      <c r="H165" s="49"/>
      <c r="I165" s="49"/>
      <c r="J165" s="49"/>
      <c r="K165" s="49"/>
      <c r="L165" s="49"/>
      <c r="M165" s="49"/>
      <c r="N165" s="49"/>
      <c r="O165" s="49"/>
      <c r="P165" s="49"/>
      <c r="Q165" s="49"/>
      <c r="R165" s="49"/>
    </row>
    <row r="166" spans="3:18" s="36" customFormat="1" ht="11.25">
      <c r="C166" s="49"/>
      <c r="D166" s="49"/>
      <c r="E166" s="49"/>
      <c r="F166" s="49"/>
      <c r="G166" s="49"/>
      <c r="H166" s="49"/>
      <c r="I166" s="49"/>
      <c r="J166" s="49"/>
      <c r="K166" s="49"/>
      <c r="L166" s="49"/>
      <c r="M166" s="49"/>
      <c r="N166" s="49"/>
      <c r="O166" s="49"/>
      <c r="P166" s="49"/>
      <c r="Q166" s="49"/>
      <c r="R166" s="49"/>
    </row>
    <row r="167" spans="3:18" s="36" customFormat="1" ht="11.25">
      <c r="C167" s="49"/>
      <c r="D167" s="49"/>
      <c r="E167" s="49"/>
      <c r="F167" s="49"/>
      <c r="G167" s="49"/>
      <c r="H167" s="49"/>
      <c r="I167" s="49"/>
      <c r="J167" s="49"/>
      <c r="K167" s="49"/>
      <c r="L167" s="49"/>
      <c r="M167" s="49"/>
      <c r="N167" s="49"/>
      <c r="O167" s="49"/>
      <c r="P167" s="49"/>
      <c r="Q167" s="49"/>
      <c r="R167" s="49"/>
    </row>
    <row r="168" spans="3:18" s="36" customFormat="1" ht="11.25">
      <c r="C168" s="49"/>
      <c r="D168" s="49"/>
      <c r="E168" s="49"/>
      <c r="F168" s="49"/>
      <c r="G168" s="49"/>
      <c r="H168" s="49"/>
      <c r="I168" s="49"/>
      <c r="J168" s="49"/>
      <c r="K168" s="49"/>
      <c r="L168" s="49"/>
      <c r="M168" s="49"/>
      <c r="N168" s="49"/>
      <c r="O168" s="49"/>
      <c r="P168" s="49"/>
      <c r="Q168" s="49"/>
      <c r="R168" s="49"/>
    </row>
    <row r="169" spans="3:18" s="36" customFormat="1" ht="11.25">
      <c r="C169" s="49"/>
      <c r="D169" s="49"/>
      <c r="E169" s="49"/>
      <c r="F169" s="49"/>
      <c r="G169" s="49"/>
      <c r="H169" s="49"/>
      <c r="I169" s="49"/>
      <c r="J169" s="49"/>
      <c r="K169" s="49"/>
      <c r="L169" s="49"/>
      <c r="M169" s="49"/>
      <c r="N169" s="49"/>
      <c r="O169" s="49"/>
      <c r="P169" s="49"/>
      <c r="Q169" s="49"/>
      <c r="R169" s="49"/>
    </row>
    <row r="170" spans="3:18" s="36" customFormat="1" ht="11.25">
      <c r="C170" s="49"/>
      <c r="D170" s="49"/>
      <c r="E170" s="49"/>
      <c r="F170" s="49"/>
      <c r="G170" s="49"/>
      <c r="H170" s="49"/>
      <c r="I170" s="49"/>
      <c r="J170" s="49"/>
      <c r="K170" s="49"/>
      <c r="L170" s="49"/>
      <c r="M170" s="49"/>
      <c r="N170" s="49"/>
      <c r="O170" s="49"/>
      <c r="P170" s="49"/>
      <c r="Q170" s="49"/>
      <c r="R170" s="49"/>
    </row>
    <row r="171" spans="3:18" s="36" customFormat="1" ht="11.25">
      <c r="C171" s="49"/>
      <c r="D171" s="49"/>
      <c r="E171" s="49"/>
      <c r="F171" s="49"/>
      <c r="G171" s="49"/>
      <c r="H171" s="49"/>
      <c r="I171" s="49"/>
      <c r="J171" s="49"/>
      <c r="K171" s="49"/>
      <c r="L171" s="49"/>
      <c r="M171" s="49"/>
      <c r="N171" s="49"/>
      <c r="O171" s="49"/>
      <c r="P171" s="49"/>
      <c r="Q171" s="49"/>
      <c r="R171" s="49"/>
    </row>
    <row r="172" spans="3:18" s="36" customFormat="1" ht="11.25">
      <c r="C172" s="49"/>
      <c r="D172" s="49"/>
      <c r="E172" s="49"/>
      <c r="F172" s="49"/>
      <c r="G172" s="49"/>
      <c r="H172" s="49"/>
      <c r="I172" s="49"/>
      <c r="J172" s="49"/>
      <c r="K172" s="49"/>
      <c r="L172" s="49"/>
      <c r="M172" s="49"/>
      <c r="N172" s="49"/>
      <c r="O172" s="49"/>
      <c r="P172" s="49"/>
      <c r="Q172" s="49"/>
      <c r="R172" s="49"/>
    </row>
    <row r="173" spans="3:18" s="36" customFormat="1" ht="11.25">
      <c r="C173" s="49"/>
      <c r="D173" s="49"/>
      <c r="E173" s="49"/>
      <c r="F173" s="49"/>
      <c r="G173" s="49"/>
      <c r="H173" s="49"/>
      <c r="I173" s="49"/>
      <c r="J173" s="49"/>
      <c r="K173" s="49"/>
      <c r="L173" s="49"/>
      <c r="M173" s="49"/>
      <c r="N173" s="49"/>
      <c r="O173" s="49"/>
      <c r="P173" s="49"/>
      <c r="Q173" s="49"/>
      <c r="R173" s="49"/>
    </row>
    <row r="174" spans="3:18" s="36" customFormat="1" ht="11.25">
      <c r="C174" s="49"/>
      <c r="D174" s="49"/>
      <c r="E174" s="49"/>
      <c r="F174" s="49"/>
      <c r="G174" s="49"/>
      <c r="H174" s="49"/>
      <c r="I174" s="49"/>
      <c r="J174" s="49"/>
      <c r="K174" s="49"/>
      <c r="L174" s="49"/>
      <c r="M174" s="49"/>
      <c r="N174" s="49"/>
      <c r="O174" s="49"/>
      <c r="P174" s="49"/>
      <c r="Q174" s="49"/>
      <c r="R174" s="49"/>
    </row>
    <row r="175" spans="3:18" s="36" customFormat="1" ht="11.25">
      <c r="C175" s="49"/>
      <c r="D175" s="49"/>
      <c r="E175" s="49"/>
      <c r="F175" s="49"/>
      <c r="G175" s="49"/>
      <c r="H175" s="49"/>
      <c r="I175" s="49"/>
      <c r="J175" s="49"/>
      <c r="K175" s="49"/>
      <c r="L175" s="49"/>
      <c r="M175" s="49"/>
      <c r="N175" s="49"/>
      <c r="O175" s="49"/>
      <c r="P175" s="49"/>
      <c r="Q175" s="49"/>
      <c r="R175" s="49"/>
    </row>
    <row r="176" spans="3:18" s="36" customFormat="1" ht="11.25">
      <c r="C176" s="49"/>
      <c r="D176" s="49"/>
      <c r="E176" s="49"/>
      <c r="F176" s="49"/>
      <c r="G176" s="49"/>
      <c r="H176" s="49"/>
      <c r="I176" s="49"/>
      <c r="J176" s="49"/>
      <c r="K176" s="49"/>
      <c r="L176" s="49"/>
      <c r="M176" s="49"/>
      <c r="N176" s="49"/>
      <c r="O176" s="49"/>
      <c r="P176" s="49"/>
      <c r="Q176" s="49"/>
      <c r="R176" s="49"/>
    </row>
    <row r="177" spans="3:18" s="36" customFormat="1" ht="11.25">
      <c r="C177" s="49"/>
      <c r="D177" s="49"/>
      <c r="E177" s="49"/>
      <c r="F177" s="49"/>
      <c r="G177" s="49"/>
      <c r="H177" s="49"/>
      <c r="I177" s="49"/>
      <c r="J177" s="49"/>
      <c r="K177" s="49"/>
      <c r="L177" s="49"/>
      <c r="M177" s="49"/>
      <c r="N177" s="49"/>
      <c r="O177" s="49"/>
      <c r="P177" s="49"/>
      <c r="Q177" s="49"/>
      <c r="R177" s="49"/>
    </row>
    <row r="178" spans="3:18" s="36" customFormat="1" ht="11.25">
      <c r="C178" s="49"/>
      <c r="D178" s="49"/>
      <c r="E178" s="49"/>
      <c r="F178" s="49"/>
      <c r="G178" s="49"/>
      <c r="H178" s="49"/>
      <c r="I178" s="49"/>
      <c r="J178" s="49"/>
      <c r="K178" s="49"/>
      <c r="L178" s="49"/>
      <c r="M178" s="49"/>
      <c r="N178" s="49"/>
      <c r="O178" s="49"/>
      <c r="P178" s="49"/>
      <c r="Q178" s="49"/>
      <c r="R178" s="49"/>
    </row>
    <row r="179" spans="3:18" s="36" customFormat="1" ht="11.25">
      <c r="C179" s="49"/>
      <c r="D179" s="49"/>
      <c r="E179" s="49"/>
      <c r="F179" s="49"/>
      <c r="G179" s="49"/>
      <c r="H179" s="49"/>
      <c r="I179" s="49"/>
      <c r="J179" s="49"/>
      <c r="K179" s="49"/>
      <c r="L179" s="49"/>
      <c r="M179" s="49"/>
      <c r="N179" s="49"/>
      <c r="O179" s="49"/>
      <c r="P179" s="49"/>
      <c r="Q179" s="49"/>
      <c r="R179" s="49"/>
    </row>
    <row r="180" spans="3:18" s="36" customFormat="1" ht="11.25">
      <c r="C180" s="49"/>
      <c r="D180" s="49"/>
      <c r="E180" s="49"/>
      <c r="F180" s="49"/>
      <c r="G180" s="49"/>
      <c r="H180" s="49"/>
      <c r="I180" s="49"/>
      <c r="J180" s="49"/>
      <c r="K180" s="49"/>
      <c r="L180" s="49"/>
      <c r="M180" s="49"/>
      <c r="N180" s="49"/>
      <c r="O180" s="49"/>
      <c r="P180" s="49"/>
      <c r="Q180" s="49"/>
      <c r="R180" s="49"/>
    </row>
    <row r="181" spans="3:18" s="36" customFormat="1" ht="11.25">
      <c r="C181" s="49"/>
      <c r="D181" s="49"/>
      <c r="E181" s="49"/>
      <c r="F181" s="49"/>
      <c r="G181" s="49"/>
      <c r="H181" s="49"/>
      <c r="I181" s="49"/>
      <c r="J181" s="49"/>
      <c r="K181" s="49"/>
      <c r="L181" s="49"/>
      <c r="M181" s="49"/>
      <c r="N181" s="49"/>
      <c r="O181" s="49"/>
      <c r="P181" s="49"/>
      <c r="Q181" s="49"/>
      <c r="R181" s="49"/>
    </row>
    <row r="182" spans="3:18" s="36" customFormat="1" ht="11.25">
      <c r="C182" s="49"/>
      <c r="D182" s="49"/>
      <c r="E182" s="49"/>
      <c r="F182" s="49"/>
      <c r="G182" s="49"/>
      <c r="H182" s="49"/>
      <c r="I182" s="49"/>
      <c r="J182" s="49"/>
      <c r="K182" s="49"/>
      <c r="L182" s="49"/>
      <c r="M182" s="49"/>
      <c r="N182" s="49"/>
      <c r="O182" s="49"/>
      <c r="P182" s="49"/>
      <c r="Q182" s="49"/>
      <c r="R182" s="49"/>
    </row>
    <row r="183" spans="3:18" s="36" customFormat="1" ht="11.25">
      <c r="C183" s="49"/>
      <c r="D183" s="49"/>
      <c r="E183" s="49"/>
      <c r="F183" s="49"/>
      <c r="G183" s="49"/>
      <c r="H183" s="49"/>
      <c r="I183" s="49"/>
      <c r="J183" s="49"/>
      <c r="K183" s="49"/>
      <c r="L183" s="49"/>
      <c r="M183" s="49"/>
      <c r="N183" s="49"/>
      <c r="O183" s="49"/>
      <c r="P183" s="49"/>
      <c r="Q183" s="49"/>
      <c r="R183" s="49"/>
    </row>
    <row r="184" spans="3:18" s="36" customFormat="1" ht="11.25">
      <c r="C184" s="49"/>
      <c r="D184" s="49"/>
      <c r="E184" s="49"/>
      <c r="F184" s="49"/>
      <c r="G184" s="49"/>
      <c r="H184" s="49"/>
      <c r="I184" s="49"/>
      <c r="J184" s="49"/>
      <c r="K184" s="49"/>
      <c r="L184" s="49"/>
      <c r="M184" s="49"/>
      <c r="N184" s="49"/>
      <c r="O184" s="49"/>
      <c r="P184" s="49"/>
      <c r="Q184" s="49"/>
      <c r="R184" s="49"/>
    </row>
    <row r="185" spans="3:18" s="36" customFormat="1" ht="11.25">
      <c r="C185" s="49"/>
      <c r="D185" s="49"/>
      <c r="E185" s="49"/>
      <c r="F185" s="49"/>
      <c r="G185" s="49"/>
      <c r="H185" s="49"/>
      <c r="I185" s="49"/>
      <c r="J185" s="49"/>
      <c r="K185" s="49"/>
      <c r="L185" s="49"/>
      <c r="M185" s="49"/>
      <c r="N185" s="49"/>
      <c r="O185" s="49"/>
      <c r="P185" s="49"/>
      <c r="Q185" s="49"/>
      <c r="R185" s="49"/>
    </row>
    <row r="186" spans="3:18" s="36" customFormat="1" ht="11.25">
      <c r="C186" s="49"/>
      <c r="D186" s="49"/>
      <c r="E186" s="49"/>
      <c r="F186" s="49"/>
      <c r="G186" s="49"/>
      <c r="H186" s="49"/>
      <c r="I186" s="49"/>
      <c r="J186" s="49"/>
      <c r="K186" s="49"/>
      <c r="L186" s="49"/>
      <c r="M186" s="49"/>
      <c r="N186" s="49"/>
      <c r="O186" s="49"/>
      <c r="P186" s="49"/>
      <c r="Q186" s="49"/>
      <c r="R186" s="49"/>
    </row>
    <row r="187" spans="3:18" s="36" customFormat="1" ht="11.25" customHeight="1">
      <c r="C187" s="49"/>
      <c r="D187" s="49"/>
      <c r="E187" s="49"/>
      <c r="F187" s="49"/>
      <c r="G187" s="49"/>
      <c r="H187" s="49"/>
      <c r="I187" s="49"/>
      <c r="J187" s="49"/>
      <c r="K187" s="49"/>
      <c r="L187" s="49"/>
      <c r="M187" s="49"/>
      <c r="N187" s="49"/>
      <c r="O187" s="49"/>
      <c r="P187" s="49"/>
      <c r="Q187" s="49"/>
      <c r="R187" s="49"/>
    </row>
    <row r="188" spans="3:26" s="36" customFormat="1" ht="11.25">
      <c r="C188" s="49"/>
      <c r="D188" s="49"/>
      <c r="E188" s="49"/>
      <c r="F188" s="49"/>
      <c r="G188" s="49"/>
      <c r="H188" s="49"/>
      <c r="I188" s="49"/>
      <c r="J188" s="49"/>
      <c r="K188" s="49"/>
      <c r="L188" s="49"/>
      <c r="M188" s="49"/>
      <c r="N188" s="49"/>
      <c r="O188" s="49"/>
      <c r="P188" s="49"/>
      <c r="Q188" s="49"/>
      <c r="R188" s="49"/>
      <c r="Z188" s="51" t="s">
        <v>27</v>
      </c>
    </row>
    <row r="189" spans="3:18" s="36" customFormat="1" ht="11.25">
      <c r="C189" s="49"/>
      <c r="D189" s="49"/>
      <c r="E189" s="49"/>
      <c r="F189" s="49"/>
      <c r="G189" s="49"/>
      <c r="H189" s="49"/>
      <c r="I189" s="49"/>
      <c r="J189" s="49"/>
      <c r="K189" s="49"/>
      <c r="L189" s="49"/>
      <c r="M189" s="49"/>
      <c r="N189" s="49"/>
      <c r="O189" s="49"/>
      <c r="P189" s="49"/>
      <c r="Q189" s="49"/>
      <c r="R189" s="49"/>
    </row>
    <row r="190" spans="3:18" s="36" customFormat="1" ht="11.25">
      <c r="C190" s="49"/>
      <c r="D190" s="49"/>
      <c r="E190" s="49"/>
      <c r="F190" s="49"/>
      <c r="G190" s="49"/>
      <c r="H190" s="49"/>
      <c r="I190" s="49"/>
      <c r="J190" s="49"/>
      <c r="K190" s="49"/>
      <c r="L190" s="49"/>
      <c r="M190" s="49"/>
      <c r="N190" s="49"/>
      <c r="O190" s="49"/>
      <c r="P190" s="49"/>
      <c r="Q190" s="49"/>
      <c r="R190" s="49"/>
    </row>
    <row r="191" spans="3:18" s="36" customFormat="1" ht="11.25">
      <c r="C191" s="49"/>
      <c r="D191" s="49"/>
      <c r="E191" s="49"/>
      <c r="F191" s="49"/>
      <c r="G191" s="49"/>
      <c r="H191" s="49"/>
      <c r="I191" s="49"/>
      <c r="J191" s="49"/>
      <c r="K191" s="49"/>
      <c r="L191" s="49"/>
      <c r="M191" s="49"/>
      <c r="N191" s="49"/>
      <c r="O191" s="49"/>
      <c r="P191" s="49"/>
      <c r="Q191" s="49"/>
      <c r="R191" s="49"/>
    </row>
    <row r="192" spans="3:18" s="36" customFormat="1" ht="11.25">
      <c r="C192" s="49"/>
      <c r="D192" s="49"/>
      <c r="E192" s="49"/>
      <c r="F192" s="49"/>
      <c r="G192" s="49"/>
      <c r="H192" s="49"/>
      <c r="I192" s="49"/>
      <c r="J192" s="49"/>
      <c r="K192" s="49"/>
      <c r="L192" s="49"/>
      <c r="M192" s="49"/>
      <c r="N192" s="49"/>
      <c r="O192" s="49"/>
      <c r="P192" s="49"/>
      <c r="Q192" s="49"/>
      <c r="R192" s="49"/>
    </row>
    <row r="193" spans="3:18" s="36" customFormat="1" ht="11.25">
      <c r="C193" s="49"/>
      <c r="D193" s="49"/>
      <c r="E193" s="49"/>
      <c r="F193" s="49"/>
      <c r="G193" s="49"/>
      <c r="H193" s="49"/>
      <c r="I193" s="49"/>
      <c r="J193" s="49"/>
      <c r="K193" s="49"/>
      <c r="L193" s="49"/>
      <c r="M193" s="49"/>
      <c r="N193" s="49"/>
      <c r="O193" s="49"/>
      <c r="P193" s="49"/>
      <c r="Q193" s="49"/>
      <c r="R193" s="49"/>
    </row>
    <row r="194" spans="3:18" s="36" customFormat="1" ht="11.25">
      <c r="C194" s="49"/>
      <c r="D194" s="49"/>
      <c r="E194" s="49"/>
      <c r="F194" s="49"/>
      <c r="G194" s="49"/>
      <c r="H194" s="49"/>
      <c r="I194" s="49"/>
      <c r="J194" s="49"/>
      <c r="K194" s="49"/>
      <c r="L194" s="49"/>
      <c r="M194" s="49"/>
      <c r="N194" s="49"/>
      <c r="O194" s="49"/>
      <c r="P194" s="49"/>
      <c r="Q194" s="49"/>
      <c r="R194" s="49"/>
    </row>
    <row r="195" spans="3:18" s="36" customFormat="1" ht="11.25">
      <c r="C195" s="49"/>
      <c r="D195" s="49"/>
      <c r="E195" s="49"/>
      <c r="F195" s="49"/>
      <c r="G195" s="49"/>
      <c r="H195" s="49"/>
      <c r="I195" s="49"/>
      <c r="J195" s="49"/>
      <c r="K195" s="49"/>
      <c r="L195" s="49"/>
      <c r="M195" s="49"/>
      <c r="N195" s="49"/>
      <c r="O195" s="49"/>
      <c r="P195" s="49"/>
      <c r="Q195" s="49"/>
      <c r="R195" s="49"/>
    </row>
    <row r="196" spans="3:18" s="36" customFormat="1" ht="11.25">
      <c r="C196" s="49"/>
      <c r="D196" s="49"/>
      <c r="E196" s="49"/>
      <c r="F196" s="49"/>
      <c r="G196" s="49"/>
      <c r="H196" s="49"/>
      <c r="I196" s="49"/>
      <c r="J196" s="49"/>
      <c r="K196" s="49"/>
      <c r="L196" s="49"/>
      <c r="M196" s="49"/>
      <c r="N196" s="49"/>
      <c r="O196" s="49"/>
      <c r="P196" s="49"/>
      <c r="Q196" s="49"/>
      <c r="R196" s="49"/>
    </row>
    <row r="197" spans="3:18" s="36" customFormat="1" ht="11.25">
      <c r="C197" s="49"/>
      <c r="D197" s="49"/>
      <c r="E197" s="49"/>
      <c r="F197" s="49"/>
      <c r="G197" s="49"/>
      <c r="H197" s="49"/>
      <c r="I197" s="49"/>
      <c r="J197" s="49"/>
      <c r="K197" s="49"/>
      <c r="L197" s="49"/>
      <c r="M197" s="49"/>
      <c r="N197" s="49"/>
      <c r="O197" s="49"/>
      <c r="P197" s="49"/>
      <c r="Q197" s="49"/>
      <c r="R197" s="49"/>
    </row>
    <row r="198" spans="3:18" s="36" customFormat="1" ht="11.25">
      <c r="C198" s="49"/>
      <c r="D198" s="49"/>
      <c r="E198" s="49"/>
      <c r="F198" s="49"/>
      <c r="G198" s="49"/>
      <c r="H198" s="49"/>
      <c r="I198" s="49"/>
      <c r="J198" s="49"/>
      <c r="K198" s="49"/>
      <c r="L198" s="49"/>
      <c r="M198" s="49"/>
      <c r="N198" s="49"/>
      <c r="O198" s="49"/>
      <c r="P198" s="49"/>
      <c r="Q198" s="49"/>
      <c r="R198" s="49"/>
    </row>
    <row r="199" spans="3:18" s="36" customFormat="1" ht="11.25">
      <c r="C199" s="49"/>
      <c r="D199" s="49"/>
      <c r="E199" s="49"/>
      <c r="F199" s="49"/>
      <c r="G199" s="49"/>
      <c r="H199" s="49"/>
      <c r="I199" s="49"/>
      <c r="J199" s="49"/>
      <c r="K199" s="49"/>
      <c r="L199" s="49"/>
      <c r="M199" s="49"/>
      <c r="N199" s="49"/>
      <c r="O199" s="49"/>
      <c r="P199" s="49"/>
      <c r="Q199" s="49"/>
      <c r="R199" s="49"/>
    </row>
    <row r="200" spans="3:18" s="36" customFormat="1" ht="11.25">
      <c r="C200" s="49"/>
      <c r="D200" s="49"/>
      <c r="E200" s="49"/>
      <c r="F200" s="49"/>
      <c r="G200" s="49"/>
      <c r="H200" s="49"/>
      <c r="I200" s="49"/>
      <c r="J200" s="49"/>
      <c r="K200" s="49"/>
      <c r="L200" s="49"/>
      <c r="M200" s="49"/>
      <c r="N200" s="49"/>
      <c r="O200" s="49"/>
      <c r="P200" s="49"/>
      <c r="Q200" s="49"/>
      <c r="R200" s="49"/>
    </row>
    <row r="201" spans="3:18" s="36" customFormat="1" ht="11.25">
      <c r="C201" s="49"/>
      <c r="D201" s="49"/>
      <c r="E201" s="49"/>
      <c r="F201" s="49"/>
      <c r="G201" s="49"/>
      <c r="H201" s="49"/>
      <c r="I201" s="49"/>
      <c r="J201" s="49"/>
      <c r="K201" s="49"/>
      <c r="L201" s="49"/>
      <c r="M201" s="49"/>
      <c r="N201" s="49"/>
      <c r="O201" s="49"/>
      <c r="P201" s="49"/>
      <c r="Q201" s="49"/>
      <c r="R201" s="49"/>
    </row>
    <row r="202" spans="3:18" s="36" customFormat="1" ht="11.25">
      <c r="C202" s="49"/>
      <c r="D202" s="49"/>
      <c r="E202" s="49"/>
      <c r="F202" s="49"/>
      <c r="G202" s="49"/>
      <c r="H202" s="49"/>
      <c r="I202" s="49"/>
      <c r="J202" s="49"/>
      <c r="K202" s="49"/>
      <c r="L202" s="49"/>
      <c r="M202" s="49"/>
      <c r="N202" s="49"/>
      <c r="O202" s="49"/>
      <c r="P202" s="49"/>
      <c r="Q202" s="49"/>
      <c r="R202" s="49"/>
    </row>
    <row r="203" spans="3:18" s="36" customFormat="1" ht="11.25">
      <c r="C203" s="49"/>
      <c r="D203" s="49"/>
      <c r="E203" s="49"/>
      <c r="F203" s="49"/>
      <c r="G203" s="49"/>
      <c r="H203" s="49"/>
      <c r="I203" s="49"/>
      <c r="J203" s="49"/>
      <c r="K203" s="49"/>
      <c r="L203" s="49"/>
      <c r="M203" s="49"/>
      <c r="N203" s="49"/>
      <c r="O203" s="49"/>
      <c r="P203" s="49"/>
      <c r="Q203" s="49"/>
      <c r="R203" s="49"/>
    </row>
    <row r="204" spans="3:18" s="36" customFormat="1" ht="11.25">
      <c r="C204" s="49"/>
      <c r="D204" s="49"/>
      <c r="E204" s="49"/>
      <c r="F204" s="49"/>
      <c r="G204" s="49"/>
      <c r="H204" s="49"/>
      <c r="I204" s="49"/>
      <c r="J204" s="49"/>
      <c r="K204" s="49"/>
      <c r="L204" s="49"/>
      <c r="M204" s="49"/>
      <c r="N204" s="49"/>
      <c r="O204" s="49"/>
      <c r="P204" s="49"/>
      <c r="Q204" s="49"/>
      <c r="R204" s="49"/>
    </row>
    <row r="205" spans="3:18" s="36" customFormat="1" ht="11.25">
      <c r="C205" s="49"/>
      <c r="D205" s="49"/>
      <c r="E205" s="49"/>
      <c r="F205" s="49"/>
      <c r="G205" s="49"/>
      <c r="H205" s="49"/>
      <c r="I205" s="49"/>
      <c r="J205" s="49"/>
      <c r="K205" s="49"/>
      <c r="L205" s="49"/>
      <c r="M205" s="49"/>
      <c r="N205" s="49"/>
      <c r="O205" s="49"/>
      <c r="P205" s="49"/>
      <c r="Q205" s="49"/>
      <c r="R205" s="49"/>
    </row>
    <row r="206" spans="3:18" s="36" customFormat="1" ht="11.25">
      <c r="C206" s="49"/>
      <c r="D206" s="49"/>
      <c r="E206" s="49"/>
      <c r="F206" s="49"/>
      <c r="G206" s="49"/>
      <c r="H206" s="49"/>
      <c r="I206" s="49"/>
      <c r="J206" s="49"/>
      <c r="K206" s="49"/>
      <c r="L206" s="49"/>
      <c r="M206" s="49"/>
      <c r="N206" s="49"/>
      <c r="O206" s="49"/>
      <c r="P206" s="49"/>
      <c r="Q206" s="49"/>
      <c r="R206" s="49"/>
    </row>
    <row r="207" spans="3:18" s="36" customFormat="1" ht="11.25">
      <c r="C207" s="49"/>
      <c r="D207" s="49"/>
      <c r="E207" s="49"/>
      <c r="F207" s="49"/>
      <c r="G207" s="49"/>
      <c r="H207" s="49"/>
      <c r="I207" s="49"/>
      <c r="J207" s="49"/>
      <c r="K207" s="49"/>
      <c r="L207" s="49"/>
      <c r="M207" s="49"/>
      <c r="N207" s="49"/>
      <c r="O207" s="49"/>
      <c r="P207" s="49"/>
      <c r="Q207" s="49"/>
      <c r="R207" s="49"/>
    </row>
    <row r="208" spans="3:31" s="36" customFormat="1" ht="25.5" customHeight="1">
      <c r="C208" s="49"/>
      <c r="D208" s="49"/>
      <c r="E208" s="49"/>
      <c r="F208" s="49"/>
      <c r="G208" s="49"/>
      <c r="H208" s="49"/>
      <c r="I208" s="49"/>
      <c r="J208" s="49"/>
      <c r="K208" s="49"/>
      <c r="L208" s="49"/>
      <c r="M208" s="49"/>
      <c r="N208" s="49"/>
      <c r="O208" s="49"/>
      <c r="P208" s="49"/>
      <c r="Q208" s="49"/>
      <c r="R208" s="49"/>
      <c r="Z208" s="102" t="s">
        <v>28</v>
      </c>
      <c r="AA208" s="102"/>
      <c r="AB208" s="102"/>
      <c r="AC208" s="102"/>
      <c r="AD208" s="102"/>
      <c r="AE208" s="102"/>
    </row>
    <row r="209" spans="3:26" s="36" customFormat="1" ht="11.25">
      <c r="C209" s="49"/>
      <c r="D209" s="49"/>
      <c r="E209" s="49"/>
      <c r="F209" s="49"/>
      <c r="G209" s="49"/>
      <c r="H209" s="49"/>
      <c r="I209" s="49"/>
      <c r="J209" s="49"/>
      <c r="K209" s="49"/>
      <c r="L209" s="49"/>
      <c r="M209" s="49"/>
      <c r="N209" s="49"/>
      <c r="O209" s="49"/>
      <c r="P209" s="49"/>
      <c r="Q209" s="49"/>
      <c r="R209" s="49"/>
      <c r="Z209" s="47"/>
    </row>
    <row r="210" spans="3:18" s="36" customFormat="1" ht="11.25">
      <c r="C210" s="49"/>
      <c r="D210" s="49"/>
      <c r="E210" s="49"/>
      <c r="F210" s="49"/>
      <c r="G210" s="49"/>
      <c r="H210" s="49"/>
      <c r="I210" s="49"/>
      <c r="J210" s="49"/>
      <c r="K210" s="49"/>
      <c r="L210" s="49"/>
      <c r="M210" s="49"/>
      <c r="N210" s="49"/>
      <c r="O210" s="49"/>
      <c r="P210" s="49"/>
      <c r="Q210" s="49"/>
      <c r="R210" s="49"/>
    </row>
    <row r="211" spans="3:18" s="36" customFormat="1" ht="11.25">
      <c r="C211" s="49"/>
      <c r="D211" s="49"/>
      <c r="E211" s="49"/>
      <c r="F211" s="49"/>
      <c r="G211" s="49"/>
      <c r="H211" s="49"/>
      <c r="I211" s="49"/>
      <c r="J211" s="49"/>
      <c r="K211" s="49"/>
      <c r="L211" s="49"/>
      <c r="M211" s="49"/>
      <c r="N211" s="49"/>
      <c r="O211" s="49"/>
      <c r="P211" s="49"/>
      <c r="Q211" s="49"/>
      <c r="R211" s="49"/>
    </row>
    <row r="212" spans="3:18" s="36" customFormat="1" ht="11.25">
      <c r="C212" s="49"/>
      <c r="D212" s="49"/>
      <c r="E212" s="49"/>
      <c r="F212" s="49"/>
      <c r="G212" s="49"/>
      <c r="H212" s="49"/>
      <c r="I212" s="49"/>
      <c r="J212" s="49"/>
      <c r="K212" s="49"/>
      <c r="L212" s="49"/>
      <c r="M212" s="49"/>
      <c r="N212" s="49"/>
      <c r="O212" s="49"/>
      <c r="P212" s="49"/>
      <c r="Q212" s="49"/>
      <c r="R212" s="49"/>
    </row>
    <row r="213" spans="3:18" s="36" customFormat="1" ht="11.25">
      <c r="C213" s="49"/>
      <c r="D213" s="49"/>
      <c r="E213" s="49"/>
      <c r="F213" s="49"/>
      <c r="G213" s="49"/>
      <c r="H213" s="49"/>
      <c r="I213" s="49"/>
      <c r="J213" s="49"/>
      <c r="K213" s="49"/>
      <c r="L213" s="49"/>
      <c r="M213" s="49"/>
      <c r="N213" s="49"/>
      <c r="O213" s="49"/>
      <c r="P213" s="49"/>
      <c r="Q213" s="49"/>
      <c r="R213" s="49"/>
    </row>
    <row r="214" spans="3:18" s="36" customFormat="1" ht="11.25">
      <c r="C214" s="49"/>
      <c r="D214" s="49"/>
      <c r="E214" s="49"/>
      <c r="F214" s="49"/>
      <c r="G214" s="49"/>
      <c r="H214" s="49"/>
      <c r="I214" s="49"/>
      <c r="J214" s="49"/>
      <c r="K214" s="49"/>
      <c r="L214" s="49"/>
      <c r="M214" s="49"/>
      <c r="N214" s="49"/>
      <c r="O214" s="49"/>
      <c r="P214" s="49"/>
      <c r="Q214" s="49"/>
      <c r="R214" s="49"/>
    </row>
    <row r="215" spans="3:18" s="36" customFormat="1" ht="11.25">
      <c r="C215" s="49"/>
      <c r="D215" s="49"/>
      <c r="E215" s="49"/>
      <c r="F215" s="49"/>
      <c r="G215" s="49"/>
      <c r="H215" s="49"/>
      <c r="I215" s="49"/>
      <c r="J215" s="49"/>
      <c r="K215" s="49"/>
      <c r="L215" s="49"/>
      <c r="M215" s="49"/>
      <c r="N215" s="49"/>
      <c r="O215" s="49"/>
      <c r="P215" s="49"/>
      <c r="Q215" s="49"/>
      <c r="R215" s="49"/>
    </row>
    <row r="216" spans="3:18" s="36" customFormat="1" ht="11.25">
      <c r="C216" s="49"/>
      <c r="D216" s="49"/>
      <c r="E216" s="49"/>
      <c r="F216" s="49"/>
      <c r="G216" s="49"/>
      <c r="H216" s="49"/>
      <c r="I216" s="49"/>
      <c r="J216" s="49"/>
      <c r="K216" s="49"/>
      <c r="L216" s="49"/>
      <c r="M216" s="49"/>
      <c r="N216" s="49"/>
      <c r="O216" s="49"/>
      <c r="P216" s="49"/>
      <c r="Q216" s="49"/>
      <c r="R216" s="49"/>
    </row>
    <row r="217" spans="3:18" s="36" customFormat="1" ht="11.25">
      <c r="C217" s="49"/>
      <c r="D217" s="49"/>
      <c r="E217" s="49"/>
      <c r="F217" s="49"/>
      <c r="G217" s="49"/>
      <c r="H217" s="49"/>
      <c r="I217" s="49"/>
      <c r="J217" s="49"/>
      <c r="K217" s="49"/>
      <c r="L217" s="49"/>
      <c r="M217" s="49"/>
      <c r="N217" s="49"/>
      <c r="O217" s="49"/>
      <c r="P217" s="49"/>
      <c r="Q217" s="49"/>
      <c r="R217" s="49"/>
    </row>
    <row r="218" spans="3:18" s="36" customFormat="1" ht="11.25">
      <c r="C218" s="49"/>
      <c r="D218" s="49"/>
      <c r="E218" s="49"/>
      <c r="F218" s="49"/>
      <c r="G218" s="49"/>
      <c r="H218" s="49"/>
      <c r="I218" s="49"/>
      <c r="J218" s="49"/>
      <c r="K218" s="49"/>
      <c r="L218" s="49"/>
      <c r="M218" s="49"/>
      <c r="N218" s="49"/>
      <c r="O218" s="49"/>
      <c r="P218" s="49"/>
      <c r="Q218" s="49"/>
      <c r="R218" s="49"/>
    </row>
    <row r="219" spans="3:18" s="36" customFormat="1" ht="11.25">
      <c r="C219" s="49"/>
      <c r="D219" s="49"/>
      <c r="E219" s="49"/>
      <c r="F219" s="49"/>
      <c r="G219" s="49"/>
      <c r="H219" s="49"/>
      <c r="I219" s="49"/>
      <c r="J219" s="49"/>
      <c r="K219" s="49"/>
      <c r="L219" s="49"/>
      <c r="M219" s="49"/>
      <c r="N219" s="49"/>
      <c r="O219" s="49"/>
      <c r="P219" s="49"/>
      <c r="Q219" s="49"/>
      <c r="R219" s="49"/>
    </row>
    <row r="220" spans="3:18" s="36" customFormat="1" ht="11.25">
      <c r="C220" s="49"/>
      <c r="D220" s="49"/>
      <c r="E220" s="49"/>
      <c r="F220" s="49"/>
      <c r="G220" s="49"/>
      <c r="H220" s="49"/>
      <c r="I220" s="49"/>
      <c r="J220" s="49"/>
      <c r="K220" s="49"/>
      <c r="L220" s="49"/>
      <c r="M220" s="49"/>
      <c r="N220" s="49"/>
      <c r="O220" s="49"/>
      <c r="P220" s="49"/>
      <c r="Q220" s="49"/>
      <c r="R220" s="49"/>
    </row>
    <row r="221" spans="3:18" s="36" customFormat="1" ht="11.25">
      <c r="C221" s="49"/>
      <c r="D221" s="49"/>
      <c r="E221" s="49"/>
      <c r="F221" s="49"/>
      <c r="G221" s="49"/>
      <c r="H221" s="49"/>
      <c r="I221" s="49"/>
      <c r="J221" s="49"/>
      <c r="K221" s="49"/>
      <c r="L221" s="49"/>
      <c r="M221" s="49"/>
      <c r="N221" s="49"/>
      <c r="O221" s="49"/>
      <c r="P221" s="49"/>
      <c r="Q221" s="49"/>
      <c r="R221" s="49"/>
    </row>
    <row r="222" spans="3:18" s="36" customFormat="1" ht="11.25">
      <c r="C222" s="49"/>
      <c r="D222" s="49"/>
      <c r="E222" s="49"/>
      <c r="F222" s="49"/>
      <c r="G222" s="49"/>
      <c r="H222" s="49"/>
      <c r="I222" s="49"/>
      <c r="J222" s="49"/>
      <c r="K222" s="49"/>
      <c r="L222" s="49"/>
      <c r="M222" s="49"/>
      <c r="N222" s="49"/>
      <c r="O222" s="49"/>
      <c r="P222" s="49"/>
      <c r="Q222" s="49"/>
      <c r="R222" s="49"/>
    </row>
    <row r="223" spans="3:18" s="36" customFormat="1" ht="11.25">
      <c r="C223" s="49"/>
      <c r="D223" s="49"/>
      <c r="E223" s="49"/>
      <c r="F223" s="49"/>
      <c r="G223" s="49"/>
      <c r="H223" s="49"/>
      <c r="I223" s="49"/>
      <c r="J223" s="49"/>
      <c r="K223" s="49"/>
      <c r="L223" s="49"/>
      <c r="M223" s="49"/>
      <c r="N223" s="49"/>
      <c r="O223" s="49"/>
      <c r="P223" s="49"/>
      <c r="Q223" s="49"/>
      <c r="R223" s="49"/>
    </row>
    <row r="224" spans="3:18" s="36" customFormat="1" ht="11.25">
      <c r="C224" s="49"/>
      <c r="D224" s="49"/>
      <c r="E224" s="49"/>
      <c r="F224" s="49"/>
      <c r="G224" s="49"/>
      <c r="H224" s="49"/>
      <c r="I224" s="49"/>
      <c r="J224" s="49"/>
      <c r="K224" s="49"/>
      <c r="L224" s="49"/>
      <c r="M224" s="49"/>
      <c r="N224" s="49"/>
      <c r="O224" s="49"/>
      <c r="P224" s="49"/>
      <c r="Q224" s="49"/>
      <c r="R224" s="49"/>
    </row>
    <row r="225" spans="3:18" s="36" customFormat="1" ht="11.25">
      <c r="C225" s="49"/>
      <c r="D225" s="49"/>
      <c r="E225" s="49"/>
      <c r="F225" s="49"/>
      <c r="G225" s="49"/>
      <c r="H225" s="49"/>
      <c r="I225" s="49"/>
      <c r="J225" s="49"/>
      <c r="K225" s="49"/>
      <c r="L225" s="49"/>
      <c r="M225" s="49"/>
      <c r="N225" s="49"/>
      <c r="O225" s="49"/>
      <c r="P225" s="49"/>
      <c r="Q225" s="49"/>
      <c r="R225" s="49"/>
    </row>
    <row r="226" spans="3:18" s="36" customFormat="1" ht="11.25">
      <c r="C226" s="49"/>
      <c r="D226" s="49"/>
      <c r="E226" s="49"/>
      <c r="F226" s="49"/>
      <c r="G226" s="49"/>
      <c r="H226" s="49"/>
      <c r="I226" s="49"/>
      <c r="J226" s="49"/>
      <c r="K226" s="49"/>
      <c r="L226" s="49"/>
      <c r="M226" s="49"/>
      <c r="N226" s="49"/>
      <c r="O226" s="49"/>
      <c r="P226" s="49"/>
      <c r="Q226" s="49"/>
      <c r="R226" s="49"/>
    </row>
    <row r="227" spans="3:18" s="36" customFormat="1" ht="11.25">
      <c r="C227" s="49"/>
      <c r="D227" s="49"/>
      <c r="E227" s="49"/>
      <c r="F227" s="49"/>
      <c r="G227" s="49"/>
      <c r="H227" s="49"/>
      <c r="I227" s="49"/>
      <c r="J227" s="49"/>
      <c r="K227" s="49"/>
      <c r="L227" s="49"/>
      <c r="M227" s="49"/>
      <c r="N227" s="49"/>
      <c r="O227" s="49"/>
      <c r="P227" s="49"/>
      <c r="Q227" s="49"/>
      <c r="R227" s="49"/>
    </row>
    <row r="228" spans="3:18" s="36" customFormat="1" ht="11.25">
      <c r="C228" s="49"/>
      <c r="D228" s="49"/>
      <c r="E228" s="49"/>
      <c r="F228" s="49"/>
      <c r="G228" s="49"/>
      <c r="H228" s="49"/>
      <c r="I228" s="49"/>
      <c r="J228" s="49"/>
      <c r="K228" s="49"/>
      <c r="L228" s="49"/>
      <c r="M228" s="49"/>
      <c r="N228" s="49"/>
      <c r="O228" s="49"/>
      <c r="P228" s="49"/>
      <c r="Q228" s="49"/>
      <c r="R228" s="49"/>
    </row>
    <row r="229" spans="3:18" s="36" customFormat="1" ht="11.25">
      <c r="C229" s="49"/>
      <c r="D229" s="49"/>
      <c r="E229" s="49"/>
      <c r="F229" s="49"/>
      <c r="G229" s="49"/>
      <c r="H229" s="49"/>
      <c r="I229" s="49"/>
      <c r="J229" s="49"/>
      <c r="K229" s="49"/>
      <c r="L229" s="49"/>
      <c r="M229" s="49"/>
      <c r="N229" s="49"/>
      <c r="O229" s="49"/>
      <c r="P229" s="49"/>
      <c r="Q229" s="49"/>
      <c r="R229" s="49"/>
    </row>
    <row r="230" spans="3:18" s="36" customFormat="1" ht="11.25">
      <c r="C230" s="49"/>
      <c r="D230" s="49"/>
      <c r="E230" s="49"/>
      <c r="F230" s="49"/>
      <c r="G230" s="49"/>
      <c r="H230" s="49"/>
      <c r="I230" s="49"/>
      <c r="J230" s="49"/>
      <c r="K230" s="49"/>
      <c r="L230" s="49"/>
      <c r="M230" s="49"/>
      <c r="N230" s="49"/>
      <c r="O230" s="49"/>
      <c r="P230" s="49"/>
      <c r="Q230" s="49"/>
      <c r="R230" s="49"/>
    </row>
    <row r="231" spans="3:18" s="36" customFormat="1" ht="11.25">
      <c r="C231" s="49"/>
      <c r="D231" s="49"/>
      <c r="E231" s="49"/>
      <c r="F231" s="49"/>
      <c r="G231" s="49"/>
      <c r="H231" s="49"/>
      <c r="I231" s="49"/>
      <c r="J231" s="49"/>
      <c r="K231" s="49"/>
      <c r="L231" s="49"/>
      <c r="M231" s="49"/>
      <c r="N231" s="49"/>
      <c r="O231" s="49"/>
      <c r="P231" s="49"/>
      <c r="Q231" s="49"/>
      <c r="R231" s="49"/>
    </row>
    <row r="232" spans="3:18" s="36" customFormat="1" ht="11.25">
      <c r="C232" s="49"/>
      <c r="D232" s="49"/>
      <c r="E232" s="49"/>
      <c r="F232" s="49"/>
      <c r="G232" s="49"/>
      <c r="H232" s="49"/>
      <c r="I232" s="49"/>
      <c r="J232" s="49"/>
      <c r="K232" s="49"/>
      <c r="L232" s="49"/>
      <c r="M232" s="49"/>
      <c r="N232" s="49"/>
      <c r="O232" s="49"/>
      <c r="P232" s="49"/>
      <c r="Q232" s="49"/>
      <c r="R232" s="49"/>
    </row>
    <row r="233" spans="3:18" s="36" customFormat="1" ht="11.25">
      <c r="C233" s="49"/>
      <c r="D233" s="49"/>
      <c r="E233" s="49"/>
      <c r="F233" s="49"/>
      <c r="G233" s="49"/>
      <c r="H233" s="49"/>
      <c r="I233" s="49"/>
      <c r="J233" s="49"/>
      <c r="K233" s="49"/>
      <c r="L233" s="49"/>
      <c r="M233" s="49"/>
      <c r="N233" s="49"/>
      <c r="O233" s="49"/>
      <c r="P233" s="49"/>
      <c r="Q233" s="49"/>
      <c r="R233" s="49"/>
    </row>
    <row r="234" spans="3:18" s="36" customFormat="1" ht="11.25">
      <c r="C234" s="49"/>
      <c r="D234" s="49"/>
      <c r="E234" s="49"/>
      <c r="F234" s="49"/>
      <c r="G234" s="49"/>
      <c r="H234" s="49"/>
      <c r="I234" s="49"/>
      <c r="J234" s="49"/>
      <c r="K234" s="49"/>
      <c r="L234" s="49"/>
      <c r="M234" s="49"/>
      <c r="N234" s="49"/>
      <c r="O234" s="49"/>
      <c r="P234" s="49"/>
      <c r="Q234" s="49"/>
      <c r="R234" s="49"/>
    </row>
    <row r="235" spans="3:18" s="36" customFormat="1" ht="11.25">
      <c r="C235" s="49"/>
      <c r="D235" s="49"/>
      <c r="E235" s="49"/>
      <c r="F235" s="49"/>
      <c r="G235" s="49"/>
      <c r="H235" s="49"/>
      <c r="I235" s="49"/>
      <c r="J235" s="49"/>
      <c r="K235" s="49"/>
      <c r="L235" s="49"/>
      <c r="M235" s="49"/>
      <c r="N235" s="49"/>
      <c r="O235" s="49"/>
      <c r="P235" s="49"/>
      <c r="Q235" s="49"/>
      <c r="R235" s="49"/>
    </row>
    <row r="236" spans="3:18" s="36" customFormat="1" ht="11.25">
      <c r="C236" s="49"/>
      <c r="D236" s="49"/>
      <c r="E236" s="49"/>
      <c r="F236" s="49"/>
      <c r="G236" s="49"/>
      <c r="H236" s="49"/>
      <c r="I236" s="49"/>
      <c r="J236" s="49"/>
      <c r="K236" s="49"/>
      <c r="L236" s="49"/>
      <c r="M236" s="49"/>
      <c r="N236" s="49"/>
      <c r="O236" s="49"/>
      <c r="P236" s="49"/>
      <c r="Q236" s="49"/>
      <c r="R236" s="49"/>
    </row>
    <row r="237" spans="3:18" s="36" customFormat="1" ht="11.25">
      <c r="C237" s="49"/>
      <c r="D237" s="49"/>
      <c r="E237" s="49"/>
      <c r="F237" s="49"/>
      <c r="G237" s="49"/>
      <c r="H237" s="49"/>
      <c r="I237" s="49"/>
      <c r="J237" s="49"/>
      <c r="K237" s="49"/>
      <c r="L237" s="49"/>
      <c r="M237" s="49"/>
      <c r="N237" s="49"/>
      <c r="O237" s="49"/>
      <c r="P237" s="49"/>
      <c r="Q237" s="49"/>
      <c r="R237" s="49"/>
    </row>
    <row r="238" spans="3:18" s="36" customFormat="1" ht="11.25">
      <c r="C238" s="49"/>
      <c r="D238" s="49"/>
      <c r="E238" s="49"/>
      <c r="F238" s="49"/>
      <c r="G238" s="49"/>
      <c r="H238" s="49"/>
      <c r="I238" s="49"/>
      <c r="J238" s="49"/>
      <c r="K238" s="49"/>
      <c r="L238" s="49"/>
      <c r="M238" s="49"/>
      <c r="N238" s="49"/>
      <c r="O238" s="49"/>
      <c r="P238" s="49"/>
      <c r="Q238" s="49"/>
      <c r="R238" s="49"/>
    </row>
    <row r="239" spans="3:18" s="36" customFormat="1" ht="11.25">
      <c r="C239" s="49"/>
      <c r="D239" s="49"/>
      <c r="E239" s="49"/>
      <c r="F239" s="49"/>
      <c r="G239" s="49"/>
      <c r="H239" s="49"/>
      <c r="I239" s="49"/>
      <c r="J239" s="49"/>
      <c r="K239" s="49"/>
      <c r="L239" s="49"/>
      <c r="M239" s="49"/>
      <c r="N239" s="49"/>
      <c r="O239" s="49"/>
      <c r="P239" s="49"/>
      <c r="Q239" s="49"/>
      <c r="R239" s="49"/>
    </row>
    <row r="240" spans="3:18" s="36" customFormat="1" ht="11.25">
      <c r="C240" s="49"/>
      <c r="D240" s="49"/>
      <c r="E240" s="49"/>
      <c r="F240" s="49"/>
      <c r="G240" s="49"/>
      <c r="H240" s="49"/>
      <c r="I240" s="49"/>
      <c r="J240" s="49"/>
      <c r="K240" s="49"/>
      <c r="L240" s="49"/>
      <c r="M240" s="49"/>
      <c r="N240" s="49"/>
      <c r="O240" s="49"/>
      <c r="P240" s="49"/>
      <c r="Q240" s="49"/>
      <c r="R240" s="49"/>
    </row>
    <row r="241" spans="3:18" s="36" customFormat="1" ht="11.25">
      <c r="C241" s="49"/>
      <c r="D241" s="49"/>
      <c r="E241" s="49"/>
      <c r="F241" s="49"/>
      <c r="G241" s="49"/>
      <c r="H241" s="49"/>
      <c r="I241" s="49"/>
      <c r="J241" s="49"/>
      <c r="K241" s="49"/>
      <c r="L241" s="49"/>
      <c r="M241" s="49"/>
      <c r="N241" s="49"/>
      <c r="O241" s="49"/>
      <c r="P241" s="49"/>
      <c r="Q241" s="49"/>
      <c r="R241" s="49"/>
    </row>
    <row r="242" spans="3:18" s="36" customFormat="1" ht="11.25">
      <c r="C242" s="49"/>
      <c r="D242" s="49"/>
      <c r="E242" s="49"/>
      <c r="F242" s="49"/>
      <c r="G242" s="49"/>
      <c r="H242" s="49"/>
      <c r="I242" s="49"/>
      <c r="J242" s="49"/>
      <c r="K242" s="49"/>
      <c r="L242" s="49"/>
      <c r="M242" s="49"/>
      <c r="N242" s="49"/>
      <c r="O242" s="49"/>
      <c r="P242" s="49"/>
      <c r="Q242" s="49"/>
      <c r="R242" s="49"/>
    </row>
    <row r="243" spans="3:18" s="36" customFormat="1" ht="11.25">
      <c r="C243" s="49"/>
      <c r="D243" s="49"/>
      <c r="E243" s="49"/>
      <c r="F243" s="49"/>
      <c r="G243" s="49"/>
      <c r="H243" s="49"/>
      <c r="I243" s="49"/>
      <c r="J243" s="49"/>
      <c r="K243" s="49"/>
      <c r="L243" s="49"/>
      <c r="M243" s="49"/>
      <c r="N243" s="49"/>
      <c r="O243" s="49"/>
      <c r="P243" s="49"/>
      <c r="Q243" s="49"/>
      <c r="R243" s="49"/>
    </row>
    <row r="244" spans="3:18" s="36" customFormat="1" ht="11.25">
      <c r="C244" s="49"/>
      <c r="D244" s="49"/>
      <c r="E244" s="49"/>
      <c r="F244" s="49"/>
      <c r="G244" s="49"/>
      <c r="H244" s="49"/>
      <c r="I244" s="49"/>
      <c r="J244" s="49"/>
      <c r="K244" s="49"/>
      <c r="L244" s="49"/>
      <c r="M244" s="49"/>
      <c r="N244" s="49"/>
      <c r="O244" s="49"/>
      <c r="P244" s="49"/>
      <c r="Q244" s="49"/>
      <c r="R244" s="49"/>
    </row>
    <row r="245" spans="3:18" s="36" customFormat="1" ht="11.25">
      <c r="C245" s="49"/>
      <c r="D245" s="49"/>
      <c r="E245" s="49"/>
      <c r="F245" s="49"/>
      <c r="G245" s="49"/>
      <c r="H245" s="49"/>
      <c r="I245" s="49"/>
      <c r="J245" s="49"/>
      <c r="K245" s="49"/>
      <c r="L245" s="49"/>
      <c r="M245" s="49"/>
      <c r="N245" s="49"/>
      <c r="O245" s="49"/>
      <c r="P245" s="49"/>
      <c r="Q245" s="49"/>
      <c r="R245" s="49"/>
    </row>
    <row r="246" spans="3:18" s="36" customFormat="1" ht="11.25">
      <c r="C246" s="49"/>
      <c r="D246" s="49"/>
      <c r="E246" s="49"/>
      <c r="F246" s="49"/>
      <c r="G246" s="49"/>
      <c r="H246" s="49"/>
      <c r="I246" s="49"/>
      <c r="J246" s="49"/>
      <c r="K246" s="49"/>
      <c r="L246" s="49"/>
      <c r="M246" s="49"/>
      <c r="N246" s="49"/>
      <c r="O246" s="49"/>
      <c r="P246" s="49"/>
      <c r="Q246" s="49"/>
      <c r="R246" s="49"/>
    </row>
    <row r="247" spans="3:18" s="36" customFormat="1" ht="11.25">
      <c r="C247" s="49"/>
      <c r="D247" s="49"/>
      <c r="E247" s="49"/>
      <c r="F247" s="49"/>
      <c r="G247" s="49"/>
      <c r="H247" s="49"/>
      <c r="I247" s="49"/>
      <c r="J247" s="49"/>
      <c r="K247" s="49"/>
      <c r="L247" s="49"/>
      <c r="M247" s="49"/>
      <c r="N247" s="49"/>
      <c r="O247" s="49"/>
      <c r="P247" s="49"/>
      <c r="Q247" s="49"/>
      <c r="R247" s="49"/>
    </row>
    <row r="248" spans="3:18" s="36" customFormat="1" ht="11.25">
      <c r="C248" s="49"/>
      <c r="D248" s="49"/>
      <c r="E248" s="49"/>
      <c r="F248" s="49"/>
      <c r="G248" s="49"/>
      <c r="H248" s="49"/>
      <c r="I248" s="49"/>
      <c r="J248" s="49"/>
      <c r="K248" s="49"/>
      <c r="L248" s="49"/>
      <c r="M248" s="49"/>
      <c r="N248" s="49"/>
      <c r="O248" s="49"/>
      <c r="P248" s="49"/>
      <c r="Q248" s="49"/>
      <c r="R248" s="49"/>
    </row>
    <row r="249" spans="3:18" s="36" customFormat="1" ht="11.25">
      <c r="C249" s="49"/>
      <c r="D249" s="49"/>
      <c r="E249" s="49"/>
      <c r="F249" s="49"/>
      <c r="G249" s="49"/>
      <c r="H249" s="49"/>
      <c r="I249" s="49"/>
      <c r="J249" s="49"/>
      <c r="K249" s="49"/>
      <c r="L249" s="49"/>
      <c r="M249" s="49"/>
      <c r="N249" s="49"/>
      <c r="O249" s="49"/>
      <c r="P249" s="49"/>
      <c r="Q249" s="49"/>
      <c r="R249" s="49"/>
    </row>
    <row r="250" spans="3:18" s="36" customFormat="1" ht="11.25">
      <c r="C250" s="49"/>
      <c r="D250" s="49"/>
      <c r="E250" s="49"/>
      <c r="F250" s="49"/>
      <c r="G250" s="49"/>
      <c r="H250" s="49"/>
      <c r="I250" s="49"/>
      <c r="J250" s="49"/>
      <c r="K250" s="49"/>
      <c r="L250" s="49"/>
      <c r="M250" s="49"/>
      <c r="N250" s="49"/>
      <c r="O250" s="49"/>
      <c r="P250" s="49"/>
      <c r="Q250" s="49"/>
      <c r="R250" s="49"/>
    </row>
    <row r="251" spans="3:18" s="36" customFormat="1" ht="11.25">
      <c r="C251" s="49"/>
      <c r="D251" s="49"/>
      <c r="E251" s="49"/>
      <c r="F251" s="49"/>
      <c r="G251" s="49"/>
      <c r="H251" s="49"/>
      <c r="I251" s="49"/>
      <c r="J251" s="49"/>
      <c r="K251" s="49"/>
      <c r="L251" s="49"/>
      <c r="M251" s="49"/>
      <c r="N251" s="49"/>
      <c r="O251" s="49"/>
      <c r="P251" s="49"/>
      <c r="Q251" s="49"/>
      <c r="R251" s="49"/>
    </row>
    <row r="252" spans="3:18" s="36" customFormat="1" ht="11.25">
      <c r="C252" s="49"/>
      <c r="D252" s="49"/>
      <c r="E252" s="49"/>
      <c r="F252" s="49"/>
      <c r="G252" s="49"/>
      <c r="H252" s="49"/>
      <c r="I252" s="49"/>
      <c r="J252" s="49"/>
      <c r="K252" s="49"/>
      <c r="L252" s="49"/>
      <c r="M252" s="49"/>
      <c r="N252" s="49"/>
      <c r="O252" s="49"/>
      <c r="P252" s="49"/>
      <c r="Q252" s="49"/>
      <c r="R252" s="49"/>
    </row>
  </sheetData>
  <mergeCells count="5">
    <mergeCell ref="Z208:AE208"/>
    <mergeCell ref="Z65:AE65"/>
    <mergeCell ref="Z84:AE84"/>
    <mergeCell ref="Z27:AE27"/>
    <mergeCell ref="Z46:AE46"/>
  </mergeCells>
  <printOptions/>
  <pageMargins left="0.75" right="0.75" top="1" bottom="1" header="0.5" footer="0.5"/>
  <pageSetup fitToHeight="1" fitToWidth="1"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E214"/>
  <sheetViews>
    <sheetView zoomScale="85" zoomScaleNormal="85" workbookViewId="0" topLeftCell="A1">
      <selection activeCell="S8" sqref="S8"/>
    </sheetView>
  </sheetViews>
  <sheetFormatPr defaultColWidth="9.140625" defaultRowHeight="12.75"/>
  <cols>
    <col min="1" max="23" width="9.140625" style="33" customWidth="1"/>
    <col min="24" max="32" width="9.140625" style="33" hidden="1" customWidth="1"/>
    <col min="33" max="16384" width="9.140625" style="33" customWidth="1"/>
  </cols>
  <sheetData>
    <row r="1" spans="1:13" ht="12.75">
      <c r="A1" s="32" t="s">
        <v>81</v>
      </c>
      <c r="M1" s="48"/>
    </row>
    <row r="2" ht="12.75">
      <c r="M2" s="34"/>
    </row>
    <row r="3" spans="2:18" s="36" customFormat="1" ht="11.25">
      <c r="B3" s="39"/>
      <c r="C3" s="49"/>
      <c r="D3" s="49"/>
      <c r="E3" s="49"/>
      <c r="F3" s="49"/>
      <c r="G3" s="49"/>
      <c r="H3" s="49"/>
      <c r="I3" s="49"/>
      <c r="J3" s="49"/>
      <c r="K3" s="49"/>
      <c r="L3" s="49"/>
      <c r="M3" s="49"/>
      <c r="N3" s="49"/>
      <c r="O3" s="49"/>
      <c r="P3" s="49"/>
      <c r="Q3" s="49"/>
      <c r="R3" s="49"/>
    </row>
    <row r="4" spans="3:18" s="36" customFormat="1" ht="11.25">
      <c r="C4" s="49"/>
      <c r="D4" s="49"/>
      <c r="E4" s="49"/>
      <c r="F4" s="49"/>
      <c r="G4" s="49"/>
      <c r="H4" s="49"/>
      <c r="I4" s="49"/>
      <c r="J4" s="49"/>
      <c r="K4" s="49"/>
      <c r="L4" s="49"/>
      <c r="M4" s="49"/>
      <c r="N4" s="49"/>
      <c r="O4" s="49"/>
      <c r="P4" s="49"/>
      <c r="Q4" s="49"/>
      <c r="R4" s="49"/>
    </row>
    <row r="5" spans="3:18" s="36" customFormat="1" ht="11.25">
      <c r="C5" s="49"/>
      <c r="D5" s="49"/>
      <c r="E5" s="49"/>
      <c r="F5" s="49"/>
      <c r="G5" s="49"/>
      <c r="H5" s="49"/>
      <c r="I5" s="49"/>
      <c r="J5" s="49"/>
      <c r="K5" s="49"/>
      <c r="L5" s="49"/>
      <c r="M5" s="49"/>
      <c r="N5" s="49"/>
      <c r="O5" s="49"/>
      <c r="P5" s="49"/>
      <c r="Q5" s="49"/>
      <c r="R5" s="49"/>
    </row>
    <row r="6" spans="2:25" s="36" customFormat="1" ht="11.25" customHeight="1">
      <c r="B6" s="39"/>
      <c r="C6" s="49"/>
      <c r="D6" s="49"/>
      <c r="E6" s="49"/>
      <c r="F6" s="49"/>
      <c r="G6" s="49"/>
      <c r="H6" s="49"/>
      <c r="I6" s="49"/>
      <c r="J6" s="49"/>
      <c r="K6" s="49"/>
      <c r="L6" s="49"/>
      <c r="M6" s="49"/>
      <c r="N6" s="49"/>
      <c r="O6" s="49"/>
      <c r="P6" s="49"/>
      <c r="Q6" s="49"/>
      <c r="R6" s="49"/>
      <c r="X6" s="39" t="s">
        <v>1</v>
      </c>
      <c r="Y6" s="39"/>
    </row>
    <row r="7" spans="3:18" s="36" customFormat="1" ht="11.25">
      <c r="C7" s="49"/>
      <c r="D7" s="49"/>
      <c r="E7" s="49"/>
      <c r="F7" s="49"/>
      <c r="G7" s="49"/>
      <c r="H7" s="49"/>
      <c r="I7" s="49"/>
      <c r="J7" s="49"/>
      <c r="K7" s="49"/>
      <c r="L7" s="49"/>
      <c r="M7" s="49"/>
      <c r="N7" s="49"/>
      <c r="O7" s="49"/>
      <c r="P7" s="49"/>
      <c r="Q7" s="49"/>
      <c r="R7" s="49"/>
    </row>
    <row r="8" spans="3:18" s="36" customFormat="1" ht="11.25">
      <c r="C8" s="49"/>
      <c r="D8" s="49"/>
      <c r="E8" s="49"/>
      <c r="F8" s="49"/>
      <c r="G8" s="49"/>
      <c r="H8" s="49"/>
      <c r="I8" s="49"/>
      <c r="J8" s="49"/>
      <c r="K8" s="49"/>
      <c r="L8" s="49"/>
      <c r="M8" s="49"/>
      <c r="N8" s="49"/>
      <c r="O8" s="49"/>
      <c r="P8" s="49"/>
      <c r="Q8" s="49"/>
      <c r="R8" s="49"/>
    </row>
    <row r="9" spans="3:18" s="36" customFormat="1" ht="11.25">
      <c r="C9" s="49"/>
      <c r="D9" s="49"/>
      <c r="E9" s="49"/>
      <c r="F9" s="49"/>
      <c r="G9" s="49"/>
      <c r="H9" s="49"/>
      <c r="I9" s="49"/>
      <c r="J9" s="49"/>
      <c r="K9" s="49"/>
      <c r="L9" s="49"/>
      <c r="M9" s="49"/>
      <c r="N9" s="49"/>
      <c r="O9" s="49"/>
      <c r="P9" s="49"/>
      <c r="Q9" s="49"/>
      <c r="R9" s="49"/>
    </row>
    <row r="10" spans="3:18" s="36" customFormat="1" ht="11.25">
      <c r="C10" s="49"/>
      <c r="D10" s="49"/>
      <c r="E10" s="49"/>
      <c r="F10" s="49"/>
      <c r="G10" s="49"/>
      <c r="H10" s="49"/>
      <c r="I10" s="49"/>
      <c r="J10" s="49"/>
      <c r="K10" s="49"/>
      <c r="L10" s="49"/>
      <c r="M10" s="49"/>
      <c r="N10" s="49"/>
      <c r="O10" s="49"/>
      <c r="P10" s="49"/>
      <c r="Q10" s="49"/>
      <c r="R10" s="49"/>
    </row>
    <row r="11" spans="3:18" s="36" customFormat="1" ht="11.25">
      <c r="C11" s="49"/>
      <c r="D11" s="49"/>
      <c r="E11" s="49"/>
      <c r="F11" s="49"/>
      <c r="G11" s="49"/>
      <c r="H11" s="49"/>
      <c r="I11" s="49"/>
      <c r="J11" s="49"/>
      <c r="K11" s="49"/>
      <c r="L11" s="49"/>
      <c r="M11" s="49"/>
      <c r="N11" s="49"/>
      <c r="O11" s="49"/>
      <c r="P11" s="49"/>
      <c r="Q11" s="49"/>
      <c r="R11" s="49"/>
    </row>
    <row r="12" spans="3:18" s="36" customFormat="1" ht="11.25">
      <c r="C12" s="49"/>
      <c r="D12" s="49"/>
      <c r="E12" s="49"/>
      <c r="F12" s="49"/>
      <c r="G12" s="49"/>
      <c r="H12" s="49"/>
      <c r="I12" s="49"/>
      <c r="J12" s="49"/>
      <c r="K12" s="49"/>
      <c r="L12" s="49"/>
      <c r="M12" s="49"/>
      <c r="N12" s="49"/>
      <c r="O12" s="49"/>
      <c r="P12" s="49"/>
      <c r="Q12" s="49"/>
      <c r="R12" s="49"/>
    </row>
    <row r="13" spans="3:18" s="36" customFormat="1" ht="11.25">
      <c r="C13" s="49"/>
      <c r="D13" s="49"/>
      <c r="E13" s="49"/>
      <c r="F13" s="49"/>
      <c r="G13" s="49"/>
      <c r="H13" s="49"/>
      <c r="I13" s="49"/>
      <c r="J13" s="49"/>
      <c r="K13" s="49"/>
      <c r="L13" s="49"/>
      <c r="M13" s="49"/>
      <c r="N13" s="49"/>
      <c r="O13" s="49"/>
      <c r="P13" s="49"/>
      <c r="Q13" s="49"/>
      <c r="R13" s="49"/>
    </row>
    <row r="14" spans="3:18" s="36" customFormat="1" ht="11.25" customHeight="1">
      <c r="C14" s="49"/>
      <c r="D14" s="49"/>
      <c r="E14" s="49"/>
      <c r="F14" s="49"/>
      <c r="G14" s="49"/>
      <c r="H14" s="49"/>
      <c r="I14" s="49"/>
      <c r="J14" s="49"/>
      <c r="K14" s="49"/>
      <c r="L14" s="49"/>
      <c r="M14" s="49"/>
      <c r="N14" s="49"/>
      <c r="O14" s="49"/>
      <c r="P14" s="49"/>
      <c r="Q14" s="49"/>
      <c r="R14" s="49"/>
    </row>
    <row r="15" spans="3:18" s="36" customFormat="1" ht="11.25">
      <c r="C15" s="49"/>
      <c r="D15" s="49"/>
      <c r="E15" s="49"/>
      <c r="F15" s="49"/>
      <c r="G15" s="49"/>
      <c r="H15" s="49"/>
      <c r="I15" s="49"/>
      <c r="J15" s="49"/>
      <c r="K15" s="49"/>
      <c r="L15" s="49"/>
      <c r="M15" s="49"/>
      <c r="N15" s="49"/>
      <c r="O15" s="49"/>
      <c r="P15" s="49"/>
      <c r="Q15" s="49"/>
      <c r="R15" s="49"/>
    </row>
    <row r="16" spans="3:18" s="36" customFormat="1" ht="11.25">
      <c r="C16" s="49"/>
      <c r="D16" s="49"/>
      <c r="E16" s="49"/>
      <c r="F16" s="49"/>
      <c r="G16" s="49"/>
      <c r="H16" s="49"/>
      <c r="I16" s="49"/>
      <c r="J16" s="49"/>
      <c r="K16" s="49"/>
      <c r="L16" s="49"/>
      <c r="M16" s="49"/>
      <c r="N16" s="49"/>
      <c r="O16" s="49"/>
      <c r="P16" s="49"/>
      <c r="Q16" s="49"/>
      <c r="R16" s="49"/>
    </row>
    <row r="17" spans="3:18" s="36" customFormat="1" ht="11.25">
      <c r="C17" s="49"/>
      <c r="D17" s="49"/>
      <c r="E17" s="49"/>
      <c r="F17" s="49"/>
      <c r="G17" s="49"/>
      <c r="H17" s="49"/>
      <c r="I17" s="49"/>
      <c r="J17" s="49"/>
      <c r="K17" s="49"/>
      <c r="L17" s="49"/>
      <c r="M17" s="49"/>
      <c r="N17" s="49"/>
      <c r="O17" s="49"/>
      <c r="P17" s="49"/>
      <c r="Q17" s="49"/>
      <c r="R17" s="49"/>
    </row>
    <row r="18" spans="3:18" s="36" customFormat="1" ht="11.25">
      <c r="C18" s="49"/>
      <c r="D18" s="49"/>
      <c r="E18" s="49"/>
      <c r="F18" s="49"/>
      <c r="G18" s="49"/>
      <c r="H18" s="49"/>
      <c r="I18" s="49"/>
      <c r="J18" s="49"/>
      <c r="K18" s="49"/>
      <c r="L18" s="49"/>
      <c r="M18" s="49"/>
      <c r="N18" s="49"/>
      <c r="O18" s="49"/>
      <c r="P18" s="49"/>
      <c r="Q18" s="49"/>
      <c r="R18" s="49"/>
    </row>
    <row r="19" spans="3:18" s="36" customFormat="1" ht="11.25">
      <c r="C19" s="49"/>
      <c r="D19" s="49"/>
      <c r="E19" s="49"/>
      <c r="F19" s="49"/>
      <c r="G19" s="49"/>
      <c r="H19" s="49"/>
      <c r="I19" s="49"/>
      <c r="J19" s="49"/>
      <c r="K19" s="49"/>
      <c r="L19" s="49"/>
      <c r="M19" s="49"/>
      <c r="N19" s="49"/>
      <c r="O19" s="49"/>
      <c r="P19" s="49"/>
      <c r="Q19" s="49"/>
      <c r="R19" s="49"/>
    </row>
    <row r="20" spans="1:18" s="36" customFormat="1" ht="11.25">
      <c r="A20" s="39"/>
      <c r="C20" s="49"/>
      <c r="D20" s="49"/>
      <c r="E20" s="49"/>
      <c r="F20" s="49"/>
      <c r="G20" s="49"/>
      <c r="H20" s="49"/>
      <c r="I20" s="49"/>
      <c r="J20" s="49"/>
      <c r="K20" s="49"/>
      <c r="L20" s="49"/>
      <c r="M20" s="49"/>
      <c r="N20" s="49"/>
      <c r="O20" s="49"/>
      <c r="P20" s="49"/>
      <c r="Q20" s="49"/>
      <c r="R20" s="49"/>
    </row>
    <row r="21" spans="3:18" s="36" customFormat="1" ht="11.25">
      <c r="C21" s="49"/>
      <c r="D21" s="49"/>
      <c r="E21" s="49"/>
      <c r="F21" s="49"/>
      <c r="G21" s="49"/>
      <c r="H21" s="49"/>
      <c r="I21" s="49"/>
      <c r="J21" s="49"/>
      <c r="K21" s="49"/>
      <c r="L21" s="49"/>
      <c r="M21" s="49"/>
      <c r="N21" s="49"/>
      <c r="O21" s="49"/>
      <c r="P21" s="49"/>
      <c r="Q21" s="49"/>
      <c r="R21" s="49"/>
    </row>
    <row r="22" spans="3:18" s="36" customFormat="1" ht="11.25">
      <c r="C22" s="49"/>
      <c r="D22" s="49"/>
      <c r="E22" s="49"/>
      <c r="F22" s="49"/>
      <c r="G22" s="49"/>
      <c r="H22" s="49"/>
      <c r="I22" s="49"/>
      <c r="J22" s="49"/>
      <c r="K22" s="49"/>
      <c r="L22" s="49"/>
      <c r="M22" s="49"/>
      <c r="N22" s="49"/>
      <c r="O22" s="49"/>
      <c r="P22" s="49"/>
      <c r="Q22" s="49"/>
      <c r="R22" s="49"/>
    </row>
    <row r="23" spans="3:18" s="36" customFormat="1" ht="11.25">
      <c r="C23" s="49"/>
      <c r="D23" s="49"/>
      <c r="E23" s="49"/>
      <c r="F23" s="49"/>
      <c r="G23" s="49"/>
      <c r="H23" s="49"/>
      <c r="I23" s="49"/>
      <c r="J23" s="49"/>
      <c r="K23" s="49"/>
      <c r="L23" s="49"/>
      <c r="M23" s="49"/>
      <c r="N23" s="49"/>
      <c r="O23" s="49"/>
      <c r="P23" s="49"/>
      <c r="Q23" s="49"/>
      <c r="R23" s="49"/>
    </row>
    <row r="24" spans="3:18" s="36" customFormat="1" ht="11.25">
      <c r="C24" s="49"/>
      <c r="D24" s="49"/>
      <c r="E24" s="49"/>
      <c r="F24" s="49"/>
      <c r="G24" s="49"/>
      <c r="H24" s="49"/>
      <c r="I24" s="49"/>
      <c r="J24" s="49"/>
      <c r="K24" s="49"/>
      <c r="L24" s="49"/>
      <c r="M24" s="49"/>
      <c r="N24" s="49"/>
      <c r="O24" s="49"/>
      <c r="P24" s="49"/>
      <c r="Q24" s="49"/>
      <c r="R24" s="49"/>
    </row>
    <row r="25" spans="3:26" s="36" customFormat="1" ht="11.25">
      <c r="C25" s="49"/>
      <c r="D25" s="49"/>
      <c r="E25" s="49"/>
      <c r="F25" s="49"/>
      <c r="G25" s="49"/>
      <c r="H25" s="49"/>
      <c r="I25" s="49"/>
      <c r="J25" s="49"/>
      <c r="K25" s="49"/>
      <c r="L25" s="49"/>
      <c r="M25" s="49"/>
      <c r="N25" s="49"/>
      <c r="O25" s="49"/>
      <c r="P25" s="49"/>
      <c r="Q25" s="49"/>
      <c r="R25" s="49"/>
      <c r="Z25" s="47" t="s">
        <v>26</v>
      </c>
    </row>
    <row r="26" spans="26:31" s="36" customFormat="1" ht="11.25">
      <c r="Z26" s="102"/>
      <c r="AA26" s="102"/>
      <c r="AB26" s="102"/>
      <c r="AC26" s="102"/>
      <c r="AD26" s="102"/>
      <c r="AE26" s="102"/>
    </row>
    <row r="27" spans="3:18" s="36" customFormat="1" ht="11.25">
      <c r="C27" s="49"/>
      <c r="D27" s="49"/>
      <c r="E27" s="49"/>
      <c r="F27" s="49"/>
      <c r="G27" s="49"/>
      <c r="H27" s="49"/>
      <c r="I27" s="49"/>
      <c r="J27" s="49"/>
      <c r="K27" s="49"/>
      <c r="L27" s="49"/>
      <c r="M27" s="49"/>
      <c r="N27" s="49"/>
      <c r="O27" s="49"/>
      <c r="P27" s="49"/>
      <c r="Q27" s="49"/>
      <c r="R27" s="49"/>
    </row>
    <row r="28" spans="3:18" s="36" customFormat="1" ht="11.25">
      <c r="C28" s="49"/>
      <c r="D28" s="49"/>
      <c r="E28" s="49"/>
      <c r="F28" s="49"/>
      <c r="G28" s="49"/>
      <c r="H28" s="49"/>
      <c r="I28" s="49"/>
      <c r="J28" s="49"/>
      <c r="K28" s="49"/>
      <c r="L28" s="49"/>
      <c r="M28" s="49"/>
      <c r="N28" s="49"/>
      <c r="O28" s="49"/>
      <c r="P28" s="49"/>
      <c r="Q28" s="49"/>
      <c r="R28" s="49"/>
    </row>
    <row r="29" spans="3:18" s="36" customFormat="1" ht="11.25">
      <c r="C29" s="49"/>
      <c r="D29" s="49"/>
      <c r="E29" s="49"/>
      <c r="F29" s="49"/>
      <c r="G29" s="49"/>
      <c r="H29" s="49"/>
      <c r="I29" s="49"/>
      <c r="J29" s="49"/>
      <c r="K29" s="49"/>
      <c r="L29" s="49"/>
      <c r="M29" s="49"/>
      <c r="N29" s="49"/>
      <c r="O29" s="49"/>
      <c r="P29" s="49"/>
      <c r="Q29" s="49"/>
      <c r="R29" s="49"/>
    </row>
    <row r="30" spans="3:18" s="36" customFormat="1" ht="11.25">
      <c r="C30" s="49"/>
      <c r="D30" s="49"/>
      <c r="E30" s="49"/>
      <c r="F30" s="49"/>
      <c r="G30" s="49"/>
      <c r="H30" s="49"/>
      <c r="I30" s="49"/>
      <c r="J30" s="49"/>
      <c r="K30" s="49"/>
      <c r="L30" s="49"/>
      <c r="M30" s="49"/>
      <c r="N30" s="49"/>
      <c r="O30" s="49"/>
      <c r="P30" s="49"/>
      <c r="Q30" s="49"/>
      <c r="R30" s="49"/>
    </row>
    <row r="31" spans="3:18" s="36" customFormat="1" ht="11.25">
      <c r="C31" s="49"/>
      <c r="D31" s="49"/>
      <c r="E31" s="49"/>
      <c r="F31" s="49"/>
      <c r="G31" s="49"/>
      <c r="H31" s="49"/>
      <c r="I31" s="49"/>
      <c r="J31" s="49"/>
      <c r="K31" s="49"/>
      <c r="L31" s="49"/>
      <c r="M31" s="49"/>
      <c r="N31" s="49"/>
      <c r="O31" s="49"/>
      <c r="P31" s="49"/>
      <c r="Q31" s="49"/>
      <c r="R31" s="49"/>
    </row>
    <row r="32" spans="3:18" s="36" customFormat="1" ht="11.25">
      <c r="C32" s="49"/>
      <c r="D32" s="49"/>
      <c r="E32" s="49"/>
      <c r="F32" s="49"/>
      <c r="G32" s="49"/>
      <c r="H32" s="49"/>
      <c r="I32" s="49"/>
      <c r="J32" s="49"/>
      <c r="K32" s="49"/>
      <c r="L32" s="49"/>
      <c r="M32" s="49"/>
      <c r="N32" s="49"/>
      <c r="O32" s="49"/>
      <c r="P32" s="49"/>
      <c r="Q32" s="49"/>
      <c r="R32" s="49"/>
    </row>
    <row r="33" spans="3:18" s="36" customFormat="1" ht="11.25">
      <c r="C33" s="49"/>
      <c r="D33" s="49"/>
      <c r="E33" s="49"/>
      <c r="F33" s="49"/>
      <c r="G33" s="49"/>
      <c r="H33" s="49"/>
      <c r="I33" s="49"/>
      <c r="J33" s="49"/>
      <c r="K33" s="49"/>
      <c r="L33" s="49"/>
      <c r="M33" s="49"/>
      <c r="N33" s="49"/>
      <c r="O33" s="49"/>
      <c r="P33" s="49"/>
      <c r="Q33" s="49"/>
      <c r="R33" s="49"/>
    </row>
    <row r="34" spans="3:18" s="36" customFormat="1" ht="11.25">
      <c r="C34" s="49"/>
      <c r="D34" s="49"/>
      <c r="E34" s="49"/>
      <c r="F34" s="49"/>
      <c r="G34" s="49"/>
      <c r="H34" s="49"/>
      <c r="I34" s="49"/>
      <c r="J34" s="49"/>
      <c r="K34" s="49"/>
      <c r="L34" s="49"/>
      <c r="M34" s="49"/>
      <c r="N34" s="49"/>
      <c r="O34" s="49"/>
      <c r="P34" s="49"/>
      <c r="Q34" s="49"/>
      <c r="R34" s="49"/>
    </row>
    <row r="35" spans="3:18" s="36" customFormat="1" ht="11.25">
      <c r="C35" s="49"/>
      <c r="D35" s="49"/>
      <c r="E35" s="49"/>
      <c r="F35" s="49"/>
      <c r="G35" s="49"/>
      <c r="H35" s="49"/>
      <c r="I35" s="49"/>
      <c r="J35" s="49"/>
      <c r="K35" s="49"/>
      <c r="L35" s="49"/>
      <c r="M35" s="49"/>
      <c r="N35" s="49"/>
      <c r="O35" s="49"/>
      <c r="P35" s="49"/>
      <c r="Q35" s="49"/>
      <c r="R35" s="49"/>
    </row>
    <row r="36" spans="3:18" s="36" customFormat="1" ht="11.25">
      <c r="C36" s="49"/>
      <c r="D36" s="49"/>
      <c r="E36" s="49"/>
      <c r="F36" s="49"/>
      <c r="G36" s="49"/>
      <c r="H36" s="49"/>
      <c r="I36" s="49"/>
      <c r="J36" s="49"/>
      <c r="K36" s="49"/>
      <c r="L36" s="49"/>
      <c r="M36" s="49"/>
      <c r="N36" s="49"/>
      <c r="O36" s="49"/>
      <c r="P36" s="49"/>
      <c r="Q36" s="49"/>
      <c r="R36" s="49"/>
    </row>
    <row r="37" spans="3:18" s="36" customFormat="1" ht="11.25">
      <c r="C37" s="49"/>
      <c r="D37" s="49"/>
      <c r="E37" s="49"/>
      <c r="F37" s="49"/>
      <c r="G37" s="49"/>
      <c r="H37" s="49"/>
      <c r="I37" s="49"/>
      <c r="J37" s="49"/>
      <c r="K37" s="49"/>
      <c r="L37" s="49"/>
      <c r="M37" s="49"/>
      <c r="N37" s="49"/>
      <c r="O37" s="49"/>
      <c r="P37" s="49"/>
      <c r="Q37" s="49"/>
      <c r="R37" s="49"/>
    </row>
    <row r="38" spans="3:18" s="36" customFormat="1" ht="11.25" customHeight="1">
      <c r="C38" s="49"/>
      <c r="D38" s="49"/>
      <c r="E38" s="49"/>
      <c r="F38" s="49"/>
      <c r="G38" s="49"/>
      <c r="H38" s="49"/>
      <c r="I38" s="49"/>
      <c r="J38" s="49"/>
      <c r="K38" s="49"/>
      <c r="L38" s="49"/>
      <c r="M38" s="49"/>
      <c r="N38" s="49"/>
      <c r="O38" s="49"/>
      <c r="P38" s="49"/>
      <c r="Q38" s="49"/>
      <c r="R38" s="49"/>
    </row>
    <row r="39" spans="3:18" s="36" customFormat="1" ht="11.25">
      <c r="C39" s="49"/>
      <c r="D39" s="49"/>
      <c r="E39" s="49"/>
      <c r="F39" s="49"/>
      <c r="G39" s="49"/>
      <c r="H39" s="49"/>
      <c r="I39" s="49"/>
      <c r="J39" s="49"/>
      <c r="K39" s="49"/>
      <c r="L39" s="49"/>
      <c r="M39" s="49"/>
      <c r="N39" s="49"/>
      <c r="O39" s="49"/>
      <c r="P39" s="49"/>
      <c r="Q39" s="49"/>
      <c r="R39" s="49"/>
    </row>
    <row r="40" spans="3:18" s="36" customFormat="1" ht="11.25">
      <c r="C40" s="49"/>
      <c r="D40" s="49"/>
      <c r="E40" s="49"/>
      <c r="F40" s="49"/>
      <c r="G40" s="49"/>
      <c r="H40" s="49"/>
      <c r="I40" s="49"/>
      <c r="J40" s="49"/>
      <c r="K40" s="49"/>
      <c r="L40" s="49"/>
      <c r="M40" s="49"/>
      <c r="N40" s="49"/>
      <c r="O40" s="49"/>
      <c r="P40" s="49"/>
      <c r="Q40" s="49"/>
      <c r="R40" s="49"/>
    </row>
    <row r="41" spans="3:18" s="36" customFormat="1" ht="11.25">
      <c r="C41" s="49"/>
      <c r="D41" s="49"/>
      <c r="E41" s="49"/>
      <c r="F41" s="49"/>
      <c r="G41" s="49"/>
      <c r="H41" s="49"/>
      <c r="I41" s="49"/>
      <c r="J41" s="49"/>
      <c r="K41" s="49"/>
      <c r="L41" s="49"/>
      <c r="M41" s="49"/>
      <c r="N41" s="49"/>
      <c r="O41" s="49"/>
      <c r="P41" s="49"/>
      <c r="Q41" s="49"/>
      <c r="R41" s="49"/>
    </row>
    <row r="42" spans="3:18" s="36" customFormat="1" ht="11.25">
      <c r="C42" s="49"/>
      <c r="D42" s="49"/>
      <c r="E42" s="49"/>
      <c r="F42" s="49"/>
      <c r="G42" s="49"/>
      <c r="H42" s="49"/>
      <c r="I42" s="49"/>
      <c r="J42" s="49"/>
      <c r="K42" s="49"/>
      <c r="L42" s="49"/>
      <c r="M42" s="49"/>
      <c r="N42" s="49"/>
      <c r="O42" s="49"/>
      <c r="P42" s="49"/>
      <c r="Q42" s="49"/>
      <c r="R42" s="49"/>
    </row>
    <row r="43" spans="3:18" s="36" customFormat="1" ht="11.25">
      <c r="C43" s="49"/>
      <c r="D43" s="49"/>
      <c r="E43" s="49"/>
      <c r="F43" s="49"/>
      <c r="G43" s="49"/>
      <c r="H43" s="49"/>
      <c r="I43" s="49"/>
      <c r="J43" s="49"/>
      <c r="K43" s="49"/>
      <c r="L43" s="49"/>
      <c r="M43" s="49"/>
      <c r="N43" s="49"/>
      <c r="O43" s="49"/>
      <c r="P43" s="49"/>
      <c r="Q43" s="49"/>
      <c r="R43" s="49"/>
    </row>
    <row r="44" spans="3:18" s="36" customFormat="1" ht="11.25">
      <c r="C44" s="49"/>
      <c r="D44" s="49"/>
      <c r="E44" s="49"/>
      <c r="F44" s="49"/>
      <c r="G44" s="49"/>
      <c r="H44" s="49"/>
      <c r="I44" s="49"/>
      <c r="J44" s="49"/>
      <c r="K44" s="49"/>
      <c r="L44" s="49"/>
      <c r="M44" s="49"/>
      <c r="N44" s="49"/>
      <c r="O44" s="49"/>
      <c r="P44" s="49"/>
      <c r="Q44" s="49"/>
      <c r="R44" s="49"/>
    </row>
    <row r="45" s="36" customFormat="1" ht="11.25" customHeight="1"/>
    <row r="46" spans="3:31" s="36" customFormat="1" ht="11.25">
      <c r="C46" s="50"/>
      <c r="D46" s="50"/>
      <c r="E46" s="50"/>
      <c r="F46" s="50"/>
      <c r="G46" s="50"/>
      <c r="H46" s="50"/>
      <c r="I46" s="50"/>
      <c r="J46" s="50"/>
      <c r="K46" s="50"/>
      <c r="L46" s="50"/>
      <c r="M46" s="50"/>
      <c r="N46" s="50"/>
      <c r="O46" s="50"/>
      <c r="P46" s="50"/>
      <c r="Q46" s="50"/>
      <c r="R46" s="50"/>
      <c r="Z46" s="102"/>
      <c r="AA46" s="102"/>
      <c r="AB46" s="102"/>
      <c r="AC46" s="102"/>
      <c r="AD46" s="102"/>
      <c r="AE46" s="102"/>
    </row>
    <row r="47" spans="3:18" s="36" customFormat="1" ht="13.5" customHeight="1">
      <c r="C47" s="50"/>
      <c r="D47" s="50"/>
      <c r="E47" s="50"/>
      <c r="F47" s="50"/>
      <c r="G47" s="50"/>
      <c r="H47" s="50"/>
      <c r="I47" s="50"/>
      <c r="J47" s="50"/>
      <c r="K47" s="50"/>
      <c r="L47" s="50"/>
      <c r="M47" s="50"/>
      <c r="N47" s="50"/>
      <c r="O47" s="50"/>
      <c r="P47" s="50"/>
      <c r="Q47" s="50"/>
      <c r="R47" s="50"/>
    </row>
    <row r="48" spans="3:18" s="36" customFormat="1" ht="11.25">
      <c r="C48" s="50"/>
      <c r="D48" s="50"/>
      <c r="E48" s="50"/>
      <c r="F48" s="50"/>
      <c r="G48" s="50"/>
      <c r="H48" s="50"/>
      <c r="I48" s="50"/>
      <c r="J48" s="50"/>
      <c r="K48" s="50"/>
      <c r="L48" s="50"/>
      <c r="M48" s="50"/>
      <c r="N48" s="50"/>
      <c r="O48" s="50"/>
      <c r="P48" s="50"/>
      <c r="Q48" s="50"/>
      <c r="R48" s="50"/>
    </row>
    <row r="49" spans="3:18" s="36" customFormat="1" ht="11.25">
      <c r="C49" s="50"/>
      <c r="D49" s="50"/>
      <c r="E49" s="50"/>
      <c r="F49" s="50"/>
      <c r="G49" s="50"/>
      <c r="H49" s="50"/>
      <c r="I49" s="50"/>
      <c r="J49" s="50"/>
      <c r="K49" s="50"/>
      <c r="L49" s="50"/>
      <c r="M49" s="50"/>
      <c r="N49" s="50"/>
      <c r="O49" s="50"/>
      <c r="P49" s="50"/>
      <c r="Q49" s="50"/>
      <c r="R49" s="50"/>
    </row>
    <row r="50" spans="3:18" s="36" customFormat="1" ht="11.25">
      <c r="C50" s="49"/>
      <c r="D50" s="49"/>
      <c r="E50" s="49"/>
      <c r="F50" s="49"/>
      <c r="G50" s="49"/>
      <c r="H50" s="49"/>
      <c r="I50" s="49"/>
      <c r="J50" s="49"/>
      <c r="K50" s="49"/>
      <c r="L50" s="49"/>
      <c r="M50" s="49"/>
      <c r="N50" s="49"/>
      <c r="O50" s="49"/>
      <c r="P50" s="49"/>
      <c r="Q50" s="49"/>
      <c r="R50" s="49"/>
    </row>
    <row r="51" spans="3:18" s="36" customFormat="1" ht="11.25">
      <c r="C51" s="49"/>
      <c r="D51" s="49"/>
      <c r="E51" s="49"/>
      <c r="F51" s="49"/>
      <c r="G51" s="49"/>
      <c r="H51" s="49"/>
      <c r="I51" s="49"/>
      <c r="J51" s="49"/>
      <c r="K51" s="49"/>
      <c r="L51" s="49"/>
      <c r="M51" s="49"/>
      <c r="N51" s="49"/>
      <c r="O51" s="49"/>
      <c r="P51" s="49"/>
      <c r="Q51" s="49"/>
      <c r="R51" s="49"/>
    </row>
    <row r="52" spans="3:18" s="36" customFormat="1" ht="11.25">
      <c r="C52" s="49"/>
      <c r="D52" s="49"/>
      <c r="E52" s="49"/>
      <c r="F52" s="49"/>
      <c r="G52" s="49"/>
      <c r="H52" s="49"/>
      <c r="I52" s="49"/>
      <c r="J52" s="49"/>
      <c r="K52" s="49"/>
      <c r="L52" s="49"/>
      <c r="M52" s="49"/>
      <c r="N52" s="49"/>
      <c r="O52" s="49"/>
      <c r="P52" s="49"/>
      <c r="Q52" s="49"/>
      <c r="R52" s="49"/>
    </row>
    <row r="53" spans="3:18" s="36" customFormat="1" ht="11.25">
      <c r="C53" s="49"/>
      <c r="D53" s="49"/>
      <c r="E53" s="49"/>
      <c r="F53" s="49"/>
      <c r="G53" s="49"/>
      <c r="H53" s="49"/>
      <c r="I53" s="49"/>
      <c r="J53" s="49"/>
      <c r="K53" s="49"/>
      <c r="L53" s="49"/>
      <c r="M53" s="49"/>
      <c r="N53" s="49"/>
      <c r="O53" s="49"/>
      <c r="P53" s="49"/>
      <c r="Q53" s="49"/>
      <c r="R53" s="49"/>
    </row>
    <row r="54" spans="1:18" s="36" customFormat="1" ht="11.25">
      <c r="A54" s="39"/>
      <c r="C54" s="49"/>
      <c r="D54" s="49"/>
      <c r="E54" s="49"/>
      <c r="F54" s="49"/>
      <c r="G54" s="49"/>
      <c r="H54" s="49"/>
      <c r="I54" s="49"/>
      <c r="J54" s="49"/>
      <c r="K54" s="49"/>
      <c r="L54" s="49"/>
      <c r="M54" s="49"/>
      <c r="N54" s="49"/>
      <c r="O54" s="49"/>
      <c r="P54" s="49"/>
      <c r="Q54" s="49"/>
      <c r="R54" s="49"/>
    </row>
    <row r="55" spans="3:18" s="36" customFormat="1" ht="11.25">
      <c r="C55" s="49"/>
      <c r="D55" s="49"/>
      <c r="E55" s="49"/>
      <c r="F55" s="49"/>
      <c r="G55" s="49"/>
      <c r="H55" s="49"/>
      <c r="I55" s="49"/>
      <c r="J55" s="49"/>
      <c r="K55" s="49"/>
      <c r="L55" s="49"/>
      <c r="M55" s="49"/>
      <c r="N55" s="49"/>
      <c r="O55" s="49"/>
      <c r="P55" s="49"/>
      <c r="Q55" s="49"/>
      <c r="R55" s="49"/>
    </row>
    <row r="56" spans="3:18" s="36" customFormat="1" ht="11.25">
      <c r="C56" s="49"/>
      <c r="D56" s="49"/>
      <c r="E56" s="49"/>
      <c r="F56" s="49"/>
      <c r="G56" s="49"/>
      <c r="H56" s="49"/>
      <c r="I56" s="49"/>
      <c r="J56" s="49"/>
      <c r="K56" s="49"/>
      <c r="L56" s="49"/>
      <c r="M56" s="49"/>
      <c r="N56" s="49"/>
      <c r="O56" s="49"/>
      <c r="P56" s="49"/>
      <c r="Q56" s="49"/>
      <c r="R56" s="49"/>
    </row>
    <row r="57" spans="3:18" s="36" customFormat="1" ht="11.25">
      <c r="C57" s="49"/>
      <c r="D57" s="49"/>
      <c r="E57" s="49"/>
      <c r="F57" s="49"/>
      <c r="G57" s="49"/>
      <c r="H57" s="49"/>
      <c r="I57" s="49"/>
      <c r="J57" s="49"/>
      <c r="K57" s="49"/>
      <c r="L57" s="49"/>
      <c r="M57" s="49"/>
      <c r="N57" s="49"/>
      <c r="O57" s="49"/>
      <c r="P57" s="49"/>
      <c r="Q57" s="49"/>
      <c r="R57" s="49"/>
    </row>
    <row r="58" s="36" customFormat="1" ht="11.25"/>
    <row r="59" s="36" customFormat="1" ht="11.25" customHeight="1"/>
    <row r="60" s="36" customFormat="1" ht="11.25"/>
    <row r="61" s="36" customFormat="1" ht="11.25"/>
    <row r="62" s="36" customFormat="1" ht="11.25"/>
    <row r="63" s="36" customFormat="1" ht="11.25"/>
    <row r="64" s="36" customFormat="1" ht="11.25"/>
    <row r="65" spans="26:31" s="36" customFormat="1" ht="11.25">
      <c r="Z65" s="47" t="s">
        <v>17</v>
      </c>
      <c r="AA65" s="47"/>
      <c r="AB65" s="47"/>
      <c r="AC65" s="47"/>
      <c r="AD65" s="47"/>
      <c r="AE65" s="47"/>
    </row>
    <row r="66" spans="3:31" s="36" customFormat="1" ht="11.25">
      <c r="C66" s="49"/>
      <c r="D66" s="49"/>
      <c r="E66" s="49"/>
      <c r="F66" s="49"/>
      <c r="G66" s="49"/>
      <c r="H66" s="49"/>
      <c r="I66" s="49"/>
      <c r="J66" s="49"/>
      <c r="K66" s="49"/>
      <c r="L66" s="49"/>
      <c r="M66" s="49"/>
      <c r="N66" s="49"/>
      <c r="O66" s="49"/>
      <c r="P66" s="49"/>
      <c r="Q66" s="49"/>
      <c r="R66" s="49"/>
      <c r="Z66" s="47"/>
      <c r="AA66" s="47"/>
      <c r="AB66" s="47"/>
      <c r="AC66" s="47"/>
      <c r="AD66" s="47"/>
      <c r="AE66" s="47"/>
    </row>
    <row r="67" spans="3:31" s="36" customFormat="1" ht="11.25">
      <c r="C67" s="49"/>
      <c r="D67" s="49"/>
      <c r="E67" s="49"/>
      <c r="F67" s="49"/>
      <c r="G67" s="49"/>
      <c r="H67" s="49"/>
      <c r="I67" s="49"/>
      <c r="J67" s="49"/>
      <c r="K67" s="49"/>
      <c r="L67" s="49"/>
      <c r="M67" s="49"/>
      <c r="N67" s="49"/>
      <c r="O67" s="49"/>
      <c r="P67" s="49"/>
      <c r="Q67" s="49"/>
      <c r="R67" s="49"/>
      <c r="Z67" s="47"/>
      <c r="AA67" s="47"/>
      <c r="AB67" s="47"/>
      <c r="AC67" s="47"/>
      <c r="AD67" s="47"/>
      <c r="AE67" s="47"/>
    </row>
    <row r="68" spans="3:18" s="36" customFormat="1" ht="11.25">
      <c r="C68" s="49"/>
      <c r="D68" s="49"/>
      <c r="E68" s="49"/>
      <c r="F68" s="49"/>
      <c r="G68" s="49"/>
      <c r="H68" s="49"/>
      <c r="I68" s="49"/>
      <c r="J68" s="49"/>
      <c r="K68" s="49"/>
      <c r="L68" s="49"/>
      <c r="M68" s="49"/>
      <c r="N68" s="49"/>
      <c r="O68" s="49"/>
      <c r="P68" s="49"/>
      <c r="Q68" s="49"/>
      <c r="R68" s="49"/>
    </row>
    <row r="69" spans="3:18" s="36" customFormat="1" ht="11.25">
      <c r="C69" s="49"/>
      <c r="D69" s="49"/>
      <c r="E69" s="49"/>
      <c r="F69" s="49"/>
      <c r="G69" s="49"/>
      <c r="H69" s="49"/>
      <c r="I69" s="49"/>
      <c r="J69" s="49"/>
      <c r="K69" s="49"/>
      <c r="L69" s="49"/>
      <c r="M69" s="49"/>
      <c r="N69" s="49"/>
      <c r="O69" s="49"/>
      <c r="P69" s="49"/>
      <c r="Q69" s="49"/>
      <c r="R69" s="49"/>
    </row>
    <row r="70" spans="3:18" s="36" customFormat="1" ht="11.25">
      <c r="C70" s="49"/>
      <c r="D70" s="49"/>
      <c r="E70" s="49"/>
      <c r="F70" s="49"/>
      <c r="G70" s="49"/>
      <c r="H70" s="49"/>
      <c r="I70" s="49"/>
      <c r="J70" s="49"/>
      <c r="K70" s="49"/>
      <c r="L70" s="49"/>
      <c r="M70" s="49"/>
      <c r="N70" s="49"/>
      <c r="O70" s="49"/>
      <c r="P70" s="49"/>
      <c r="Q70" s="49"/>
      <c r="R70" s="49"/>
    </row>
    <row r="71" spans="3:18" s="36" customFormat="1" ht="11.25">
      <c r="C71" s="49"/>
      <c r="D71" s="49"/>
      <c r="E71" s="49"/>
      <c r="F71" s="49"/>
      <c r="G71" s="49"/>
      <c r="H71" s="49"/>
      <c r="I71" s="49"/>
      <c r="J71" s="49"/>
      <c r="K71" s="49"/>
      <c r="L71" s="49"/>
      <c r="M71" s="49"/>
      <c r="N71" s="49"/>
      <c r="O71" s="49"/>
      <c r="P71" s="49"/>
      <c r="Q71" s="49"/>
      <c r="R71" s="49"/>
    </row>
    <row r="72" spans="3:18" s="36" customFormat="1" ht="11.25">
      <c r="C72" s="49"/>
      <c r="D72" s="49"/>
      <c r="E72" s="49"/>
      <c r="F72" s="49"/>
      <c r="G72" s="49"/>
      <c r="H72" s="49"/>
      <c r="I72" s="49"/>
      <c r="J72" s="49"/>
      <c r="K72" s="49"/>
      <c r="L72" s="49"/>
      <c r="M72" s="49"/>
      <c r="N72" s="49"/>
      <c r="O72" s="49"/>
      <c r="P72" s="49"/>
      <c r="Q72" s="49"/>
      <c r="R72" s="49"/>
    </row>
    <row r="73" spans="3:18" s="36" customFormat="1" ht="11.25">
      <c r="C73" s="49"/>
      <c r="D73" s="49"/>
      <c r="E73" s="49"/>
      <c r="F73" s="49"/>
      <c r="G73" s="49"/>
      <c r="H73" s="49"/>
      <c r="I73" s="49"/>
      <c r="J73" s="49"/>
      <c r="K73" s="49"/>
      <c r="L73" s="49"/>
      <c r="M73" s="49"/>
      <c r="N73" s="49"/>
      <c r="O73" s="49"/>
      <c r="P73" s="49"/>
      <c r="Q73" s="49"/>
      <c r="R73" s="49"/>
    </row>
    <row r="74" spans="3:18" s="36" customFormat="1" ht="11.25">
      <c r="C74" s="49"/>
      <c r="D74" s="49"/>
      <c r="E74" s="49"/>
      <c r="F74" s="49"/>
      <c r="G74" s="49"/>
      <c r="H74" s="49"/>
      <c r="I74" s="49"/>
      <c r="J74" s="49"/>
      <c r="K74" s="49"/>
      <c r="L74" s="49"/>
      <c r="M74" s="49"/>
      <c r="N74" s="49"/>
      <c r="O74" s="49"/>
      <c r="P74" s="49"/>
      <c r="Q74" s="49"/>
      <c r="R74" s="49"/>
    </row>
    <row r="75" spans="3:18" s="36" customFormat="1" ht="11.25">
      <c r="C75" s="49"/>
      <c r="D75" s="49"/>
      <c r="E75" s="49"/>
      <c r="F75" s="49"/>
      <c r="G75" s="49"/>
      <c r="H75" s="49"/>
      <c r="I75" s="49"/>
      <c r="J75" s="49"/>
      <c r="K75" s="49"/>
      <c r="L75" s="49"/>
      <c r="M75" s="49"/>
      <c r="N75" s="49"/>
      <c r="O75" s="49"/>
      <c r="P75" s="49"/>
      <c r="Q75" s="49"/>
      <c r="R75" s="49"/>
    </row>
    <row r="76" spans="3:18" s="36" customFormat="1" ht="11.25">
      <c r="C76" s="49"/>
      <c r="D76" s="49"/>
      <c r="E76" s="49"/>
      <c r="F76" s="49"/>
      <c r="G76" s="49"/>
      <c r="H76" s="49"/>
      <c r="I76" s="49"/>
      <c r="J76" s="49"/>
      <c r="K76" s="49"/>
      <c r="L76" s="49"/>
      <c r="M76" s="49"/>
      <c r="N76" s="49"/>
      <c r="O76" s="49"/>
      <c r="P76" s="49"/>
      <c r="Q76" s="49"/>
      <c r="R76" s="49"/>
    </row>
    <row r="77" spans="3:18" s="36" customFormat="1" ht="11.25">
      <c r="C77" s="49"/>
      <c r="D77" s="49"/>
      <c r="E77" s="49"/>
      <c r="F77" s="49"/>
      <c r="G77" s="49"/>
      <c r="H77" s="49"/>
      <c r="I77" s="49"/>
      <c r="J77" s="49"/>
      <c r="K77" s="49"/>
      <c r="L77" s="49"/>
      <c r="M77" s="49"/>
      <c r="N77" s="49"/>
      <c r="O77" s="49"/>
      <c r="P77" s="49"/>
      <c r="Q77" s="49"/>
      <c r="R77" s="49"/>
    </row>
    <row r="78" spans="3:18" s="36" customFormat="1" ht="11.25">
      <c r="C78" s="49"/>
      <c r="D78" s="49"/>
      <c r="E78" s="49"/>
      <c r="F78" s="49"/>
      <c r="G78" s="49"/>
      <c r="H78" s="49"/>
      <c r="I78" s="49"/>
      <c r="J78" s="49"/>
      <c r="K78" s="49"/>
      <c r="L78" s="49"/>
      <c r="M78" s="49"/>
      <c r="N78" s="49"/>
      <c r="O78" s="49"/>
      <c r="P78" s="49"/>
      <c r="Q78" s="49"/>
      <c r="R78" s="49"/>
    </row>
    <row r="79" spans="3:18" s="36" customFormat="1" ht="11.25">
      <c r="C79" s="49"/>
      <c r="D79" s="49"/>
      <c r="E79" s="49"/>
      <c r="F79" s="49"/>
      <c r="G79" s="49"/>
      <c r="H79" s="49"/>
      <c r="I79" s="49"/>
      <c r="J79" s="49"/>
      <c r="K79" s="49"/>
      <c r="L79" s="49"/>
      <c r="M79" s="49"/>
      <c r="N79" s="49"/>
      <c r="O79" s="49"/>
      <c r="P79" s="49"/>
      <c r="Q79" s="49"/>
      <c r="R79" s="49"/>
    </row>
    <row r="80" spans="3:18" s="36" customFormat="1" ht="11.25">
      <c r="C80" s="49"/>
      <c r="D80" s="49"/>
      <c r="E80" s="49"/>
      <c r="F80" s="49"/>
      <c r="G80" s="49"/>
      <c r="H80" s="49"/>
      <c r="I80" s="49"/>
      <c r="J80" s="49"/>
      <c r="K80" s="49"/>
      <c r="L80" s="49"/>
      <c r="M80" s="49"/>
      <c r="N80" s="49"/>
      <c r="O80" s="49"/>
      <c r="P80" s="49"/>
      <c r="Q80" s="49"/>
      <c r="R80" s="49"/>
    </row>
    <row r="81" spans="3:18" s="36" customFormat="1" ht="11.25">
      <c r="C81" s="49"/>
      <c r="D81" s="49"/>
      <c r="E81" s="49"/>
      <c r="F81" s="49"/>
      <c r="G81" s="49"/>
      <c r="H81" s="49"/>
      <c r="I81" s="49"/>
      <c r="J81" s="49"/>
      <c r="K81" s="49"/>
      <c r="L81" s="49"/>
      <c r="M81" s="49"/>
      <c r="N81" s="49"/>
      <c r="O81" s="49"/>
      <c r="P81" s="49"/>
      <c r="Q81" s="49"/>
      <c r="R81" s="49"/>
    </row>
    <row r="82" spans="3:18" s="36" customFormat="1" ht="11.25">
      <c r="C82" s="49"/>
      <c r="D82" s="49"/>
      <c r="E82" s="49"/>
      <c r="F82" s="49"/>
      <c r="G82" s="49"/>
      <c r="H82" s="49"/>
      <c r="I82" s="49"/>
      <c r="J82" s="49"/>
      <c r="K82" s="49"/>
      <c r="L82" s="49"/>
      <c r="M82" s="49"/>
      <c r="N82" s="49"/>
      <c r="O82" s="49"/>
      <c r="P82" s="49"/>
      <c r="Q82" s="49"/>
      <c r="R82" s="49"/>
    </row>
    <row r="83" spans="3:18" s="36" customFormat="1" ht="11.25" customHeight="1">
      <c r="C83" s="49"/>
      <c r="D83" s="49"/>
      <c r="E83" s="49"/>
      <c r="F83" s="49"/>
      <c r="G83" s="49"/>
      <c r="H83" s="49"/>
      <c r="I83" s="49"/>
      <c r="J83" s="49"/>
      <c r="K83" s="49"/>
      <c r="L83" s="49"/>
      <c r="M83" s="49"/>
      <c r="N83" s="49"/>
      <c r="O83" s="49"/>
      <c r="P83" s="49"/>
      <c r="Q83" s="49"/>
      <c r="R83" s="49"/>
    </row>
    <row r="84" s="36" customFormat="1" ht="11.25" customHeight="1"/>
    <row r="85" spans="3:18" s="36" customFormat="1" ht="11.25">
      <c r="C85" s="49"/>
      <c r="D85" s="49"/>
      <c r="E85" s="49"/>
      <c r="F85" s="49"/>
      <c r="G85" s="49"/>
      <c r="H85" s="49"/>
      <c r="I85" s="49"/>
      <c r="J85" s="49"/>
      <c r="K85" s="49"/>
      <c r="L85" s="49"/>
      <c r="M85" s="49"/>
      <c r="N85" s="49"/>
      <c r="O85" s="49"/>
      <c r="P85" s="49"/>
      <c r="Q85" s="49"/>
      <c r="R85" s="49"/>
    </row>
    <row r="86" spans="3:18" s="36" customFormat="1" ht="11.25">
      <c r="C86" s="49"/>
      <c r="D86" s="49"/>
      <c r="E86" s="49"/>
      <c r="F86" s="49"/>
      <c r="G86" s="49"/>
      <c r="H86" s="49"/>
      <c r="I86" s="49"/>
      <c r="J86" s="49"/>
      <c r="K86" s="49"/>
      <c r="L86" s="49"/>
      <c r="M86" s="49"/>
      <c r="N86" s="49"/>
      <c r="O86" s="49"/>
      <c r="P86" s="49"/>
      <c r="Q86" s="49"/>
      <c r="R86" s="49"/>
    </row>
    <row r="87" spans="3:18" s="36" customFormat="1" ht="11.25">
      <c r="C87" s="49"/>
      <c r="D87" s="49"/>
      <c r="E87" s="49"/>
      <c r="F87" s="49"/>
      <c r="G87" s="49"/>
      <c r="H87" s="49"/>
      <c r="I87" s="49"/>
      <c r="J87" s="49"/>
      <c r="K87" s="49"/>
      <c r="L87" s="49"/>
      <c r="M87" s="49"/>
      <c r="N87" s="49"/>
      <c r="O87" s="49"/>
      <c r="P87" s="49"/>
      <c r="Q87" s="49"/>
      <c r="R87" s="49"/>
    </row>
    <row r="88" spans="3:18" s="36" customFormat="1" ht="11.25">
      <c r="C88" s="49"/>
      <c r="D88" s="49"/>
      <c r="E88" s="49"/>
      <c r="F88" s="49"/>
      <c r="G88" s="49"/>
      <c r="H88" s="49"/>
      <c r="I88" s="49"/>
      <c r="J88" s="49"/>
      <c r="K88" s="49"/>
      <c r="L88" s="49"/>
      <c r="M88" s="49"/>
      <c r="N88" s="49"/>
      <c r="O88" s="49"/>
      <c r="P88" s="49"/>
      <c r="Q88" s="49"/>
      <c r="R88" s="49"/>
    </row>
    <row r="89" spans="3:26" s="36" customFormat="1" ht="11.25">
      <c r="C89" s="49"/>
      <c r="D89" s="49"/>
      <c r="E89" s="49"/>
      <c r="F89" s="49"/>
      <c r="G89" s="49"/>
      <c r="H89" s="49"/>
      <c r="I89" s="49"/>
      <c r="J89" s="49"/>
      <c r="K89" s="49"/>
      <c r="L89" s="49"/>
      <c r="M89" s="49"/>
      <c r="N89" s="49"/>
      <c r="O89" s="49"/>
      <c r="P89" s="49"/>
      <c r="Q89" s="49"/>
      <c r="R89" s="49"/>
      <c r="Z89" s="47"/>
    </row>
    <row r="90" spans="3:18" s="36" customFormat="1" ht="11.25">
      <c r="C90" s="49"/>
      <c r="D90" s="49"/>
      <c r="E90" s="49"/>
      <c r="F90" s="49"/>
      <c r="G90" s="49"/>
      <c r="H90" s="49"/>
      <c r="I90" s="49"/>
      <c r="J90" s="49"/>
      <c r="K90" s="49"/>
      <c r="L90" s="49"/>
      <c r="M90" s="49"/>
      <c r="N90" s="49"/>
      <c r="O90" s="49"/>
      <c r="P90" s="49"/>
      <c r="Q90" s="49"/>
      <c r="R90" s="49"/>
    </row>
    <row r="91" spans="3:18" s="36" customFormat="1" ht="11.25">
      <c r="C91" s="49"/>
      <c r="D91" s="49"/>
      <c r="E91" s="49"/>
      <c r="F91" s="49"/>
      <c r="G91" s="49"/>
      <c r="H91" s="49"/>
      <c r="I91" s="49"/>
      <c r="J91" s="49"/>
      <c r="K91" s="49"/>
      <c r="L91" s="49"/>
      <c r="M91" s="49"/>
      <c r="N91" s="49"/>
      <c r="O91" s="49"/>
      <c r="P91" s="49"/>
      <c r="Q91" s="49"/>
      <c r="R91" s="49"/>
    </row>
    <row r="92" spans="3:18" s="36" customFormat="1" ht="11.25">
      <c r="C92" s="49"/>
      <c r="D92" s="49"/>
      <c r="E92" s="49"/>
      <c r="F92" s="49"/>
      <c r="G92" s="49"/>
      <c r="H92" s="49"/>
      <c r="I92" s="49"/>
      <c r="J92" s="49"/>
      <c r="K92" s="49"/>
      <c r="L92" s="49"/>
      <c r="M92" s="49"/>
      <c r="N92" s="49"/>
      <c r="O92" s="49"/>
      <c r="P92" s="49"/>
      <c r="Q92" s="49"/>
      <c r="R92" s="49"/>
    </row>
    <row r="93" spans="3:18" s="36" customFormat="1" ht="11.25">
      <c r="C93" s="49"/>
      <c r="D93" s="49"/>
      <c r="E93" s="49"/>
      <c r="F93" s="49"/>
      <c r="G93" s="49"/>
      <c r="H93" s="49"/>
      <c r="I93" s="49"/>
      <c r="J93" s="49"/>
      <c r="K93" s="49"/>
      <c r="L93" s="49"/>
      <c r="M93" s="49"/>
      <c r="N93" s="49"/>
      <c r="O93" s="49"/>
      <c r="P93" s="49"/>
      <c r="Q93" s="49"/>
      <c r="R93" s="49"/>
    </row>
    <row r="94" spans="3:18" s="36" customFormat="1" ht="11.25">
      <c r="C94" s="49"/>
      <c r="D94" s="49"/>
      <c r="E94" s="49"/>
      <c r="F94" s="49"/>
      <c r="G94" s="49"/>
      <c r="H94" s="49"/>
      <c r="I94" s="49"/>
      <c r="J94" s="49"/>
      <c r="K94" s="49"/>
      <c r="L94" s="49"/>
      <c r="M94" s="49"/>
      <c r="N94" s="49"/>
      <c r="O94" s="49"/>
      <c r="P94" s="49"/>
      <c r="Q94" s="49"/>
      <c r="R94" s="49"/>
    </row>
    <row r="95" spans="3:18" s="36" customFormat="1" ht="11.25">
      <c r="C95" s="49"/>
      <c r="D95" s="49"/>
      <c r="E95" s="49"/>
      <c r="F95" s="49"/>
      <c r="G95" s="49"/>
      <c r="H95" s="49"/>
      <c r="I95" s="49"/>
      <c r="J95" s="49"/>
      <c r="K95" s="49"/>
      <c r="L95" s="49"/>
      <c r="M95" s="49"/>
      <c r="N95" s="49"/>
      <c r="O95" s="49"/>
      <c r="P95" s="49"/>
      <c r="Q95" s="49"/>
      <c r="R95" s="49"/>
    </row>
    <row r="96" spans="3:18" s="36" customFormat="1" ht="11.25">
      <c r="C96" s="49"/>
      <c r="D96" s="49"/>
      <c r="E96" s="49"/>
      <c r="F96" s="49"/>
      <c r="G96" s="49"/>
      <c r="H96" s="49"/>
      <c r="I96" s="49"/>
      <c r="J96" s="49"/>
      <c r="K96" s="49"/>
      <c r="L96" s="49"/>
      <c r="M96" s="49"/>
      <c r="N96" s="49"/>
      <c r="O96" s="49"/>
      <c r="P96" s="49"/>
      <c r="Q96" s="49"/>
      <c r="R96" s="49"/>
    </row>
    <row r="97" spans="3:18" s="36" customFormat="1" ht="11.25">
      <c r="C97" s="49"/>
      <c r="D97" s="49"/>
      <c r="E97" s="49"/>
      <c r="F97" s="49"/>
      <c r="G97" s="49"/>
      <c r="H97" s="49"/>
      <c r="I97" s="49"/>
      <c r="J97" s="49"/>
      <c r="K97" s="49"/>
      <c r="L97" s="49"/>
      <c r="M97" s="49"/>
      <c r="N97" s="49"/>
      <c r="O97" s="49"/>
      <c r="P97" s="49"/>
      <c r="Q97" s="49"/>
      <c r="R97" s="49"/>
    </row>
    <row r="98" spans="3:18" s="36" customFormat="1" ht="11.25">
      <c r="C98" s="49"/>
      <c r="D98" s="49"/>
      <c r="E98" s="49"/>
      <c r="F98" s="49"/>
      <c r="G98" s="49"/>
      <c r="H98" s="49"/>
      <c r="I98" s="49"/>
      <c r="J98" s="49"/>
      <c r="K98" s="49"/>
      <c r="L98" s="49"/>
      <c r="M98" s="49"/>
      <c r="N98" s="49"/>
      <c r="O98" s="49"/>
      <c r="P98" s="49"/>
      <c r="Q98" s="49"/>
      <c r="R98" s="49"/>
    </row>
    <row r="99" spans="3:18" s="36" customFormat="1" ht="11.25">
      <c r="C99" s="49"/>
      <c r="D99" s="49"/>
      <c r="E99" s="49"/>
      <c r="F99" s="49"/>
      <c r="G99" s="49"/>
      <c r="H99" s="49"/>
      <c r="I99" s="49"/>
      <c r="J99" s="49"/>
      <c r="K99" s="49"/>
      <c r="L99" s="49"/>
      <c r="M99" s="49"/>
      <c r="N99" s="49"/>
      <c r="O99" s="49"/>
      <c r="P99" s="49"/>
      <c r="Q99" s="49"/>
      <c r="R99" s="49"/>
    </row>
    <row r="100" spans="3:18" s="36" customFormat="1" ht="11.25">
      <c r="C100" s="49"/>
      <c r="D100" s="49"/>
      <c r="E100" s="49"/>
      <c r="F100" s="49"/>
      <c r="G100" s="49"/>
      <c r="H100" s="49"/>
      <c r="I100" s="49"/>
      <c r="J100" s="49"/>
      <c r="K100" s="49"/>
      <c r="L100" s="49"/>
      <c r="M100" s="49"/>
      <c r="N100" s="49"/>
      <c r="O100" s="49"/>
      <c r="P100" s="49"/>
      <c r="Q100" s="49"/>
      <c r="R100" s="49"/>
    </row>
    <row r="101" spans="3:18" s="36" customFormat="1" ht="11.25">
      <c r="C101" s="49"/>
      <c r="D101" s="49"/>
      <c r="E101" s="49"/>
      <c r="F101" s="49"/>
      <c r="G101" s="49"/>
      <c r="H101" s="49"/>
      <c r="I101" s="49"/>
      <c r="J101" s="49"/>
      <c r="K101" s="49"/>
      <c r="L101" s="49"/>
      <c r="M101" s="49"/>
      <c r="N101" s="49"/>
      <c r="O101" s="49"/>
      <c r="P101" s="49"/>
      <c r="Q101" s="49"/>
      <c r="R101" s="49"/>
    </row>
    <row r="102" spans="3:18" s="36" customFormat="1" ht="11.25">
      <c r="C102" s="49"/>
      <c r="D102" s="49"/>
      <c r="E102" s="49"/>
      <c r="F102" s="49"/>
      <c r="G102" s="49"/>
      <c r="H102" s="49"/>
      <c r="I102" s="49"/>
      <c r="J102" s="49"/>
      <c r="K102" s="49"/>
      <c r="L102" s="49"/>
      <c r="M102" s="49"/>
      <c r="N102" s="49"/>
      <c r="O102" s="49"/>
      <c r="P102" s="49"/>
      <c r="Q102" s="49"/>
      <c r="R102" s="49"/>
    </row>
    <row r="103" spans="3:18" s="36" customFormat="1" ht="11.25">
      <c r="C103" s="49"/>
      <c r="D103" s="49"/>
      <c r="E103" s="49"/>
      <c r="F103" s="49"/>
      <c r="G103" s="49"/>
      <c r="H103" s="49"/>
      <c r="I103" s="49"/>
      <c r="J103" s="49"/>
      <c r="K103" s="49"/>
      <c r="L103" s="49"/>
      <c r="M103" s="49"/>
      <c r="N103" s="49"/>
      <c r="O103" s="49"/>
      <c r="P103" s="49"/>
      <c r="Q103" s="49"/>
      <c r="R103" s="49"/>
    </row>
    <row r="104" spans="3:18" s="36" customFormat="1" ht="11.25">
      <c r="C104" s="49"/>
      <c r="D104" s="49"/>
      <c r="E104" s="49"/>
      <c r="F104" s="49"/>
      <c r="G104" s="49"/>
      <c r="H104" s="49"/>
      <c r="I104" s="49"/>
      <c r="J104" s="49"/>
      <c r="K104" s="49"/>
      <c r="L104" s="49"/>
      <c r="M104" s="49"/>
      <c r="N104" s="49"/>
      <c r="O104" s="49"/>
      <c r="P104" s="49"/>
      <c r="Q104" s="49"/>
      <c r="R104" s="49"/>
    </row>
    <row r="105" spans="3:18" s="36" customFormat="1" ht="11.25">
      <c r="C105" s="49"/>
      <c r="D105" s="49"/>
      <c r="E105" s="49"/>
      <c r="F105" s="49"/>
      <c r="G105" s="49"/>
      <c r="H105" s="49"/>
      <c r="I105" s="49"/>
      <c r="J105" s="49"/>
      <c r="K105" s="49"/>
      <c r="L105" s="49"/>
      <c r="M105" s="49"/>
      <c r="N105" s="49"/>
      <c r="O105" s="49"/>
      <c r="P105" s="49"/>
      <c r="Q105" s="49"/>
      <c r="R105" s="49"/>
    </row>
    <row r="106" spans="3:18" s="36" customFormat="1" ht="11.25">
      <c r="C106" s="49"/>
      <c r="D106" s="49"/>
      <c r="E106" s="49"/>
      <c r="F106" s="49"/>
      <c r="G106" s="49"/>
      <c r="H106" s="49"/>
      <c r="I106" s="49"/>
      <c r="J106" s="49"/>
      <c r="K106" s="49"/>
      <c r="L106" s="49"/>
      <c r="M106" s="49"/>
      <c r="N106" s="49"/>
      <c r="O106" s="49"/>
      <c r="P106" s="49"/>
      <c r="Q106" s="49"/>
      <c r="R106" s="49"/>
    </row>
    <row r="107" spans="3:18" s="36" customFormat="1" ht="11.25">
      <c r="C107" s="49"/>
      <c r="D107" s="49"/>
      <c r="E107" s="49"/>
      <c r="F107" s="49"/>
      <c r="G107" s="49"/>
      <c r="H107" s="49"/>
      <c r="I107" s="49"/>
      <c r="J107" s="49"/>
      <c r="K107" s="49"/>
      <c r="L107" s="49"/>
      <c r="M107" s="49"/>
      <c r="N107" s="49"/>
      <c r="O107" s="49"/>
      <c r="P107" s="49"/>
      <c r="Q107" s="49"/>
      <c r="R107" s="49"/>
    </row>
    <row r="108" spans="3:18" s="36" customFormat="1" ht="11.25">
      <c r="C108" s="49"/>
      <c r="D108" s="49"/>
      <c r="E108" s="49"/>
      <c r="F108" s="49"/>
      <c r="G108" s="49"/>
      <c r="H108" s="49"/>
      <c r="I108" s="49"/>
      <c r="J108" s="49"/>
      <c r="K108" s="49"/>
      <c r="L108" s="49"/>
      <c r="M108" s="49"/>
      <c r="N108" s="49"/>
      <c r="O108" s="49"/>
      <c r="P108" s="49"/>
      <c r="Q108" s="49"/>
      <c r="R108" s="49"/>
    </row>
    <row r="109" spans="3:18" s="36" customFormat="1" ht="11.25">
      <c r="C109" s="49"/>
      <c r="D109" s="49"/>
      <c r="E109" s="49"/>
      <c r="F109" s="49"/>
      <c r="G109" s="49"/>
      <c r="H109" s="49"/>
      <c r="I109" s="49"/>
      <c r="J109" s="49"/>
      <c r="K109" s="49"/>
      <c r="L109" s="49"/>
      <c r="M109" s="49"/>
      <c r="N109" s="49"/>
      <c r="O109" s="49"/>
      <c r="P109" s="49"/>
      <c r="Q109" s="49"/>
      <c r="R109" s="49"/>
    </row>
    <row r="110" spans="3:18" s="36" customFormat="1" ht="11.25">
      <c r="C110" s="49"/>
      <c r="D110" s="49"/>
      <c r="E110" s="49"/>
      <c r="F110" s="49"/>
      <c r="G110" s="49"/>
      <c r="H110" s="49"/>
      <c r="I110" s="49"/>
      <c r="J110" s="49"/>
      <c r="K110" s="49"/>
      <c r="L110" s="49"/>
      <c r="M110" s="49"/>
      <c r="N110" s="49"/>
      <c r="O110" s="49"/>
      <c r="P110" s="49"/>
      <c r="Q110" s="49"/>
      <c r="R110" s="49"/>
    </row>
    <row r="111" spans="3:18" s="36" customFormat="1" ht="11.25">
      <c r="C111" s="49"/>
      <c r="D111" s="49"/>
      <c r="E111" s="49"/>
      <c r="F111" s="49"/>
      <c r="G111" s="49"/>
      <c r="H111" s="49"/>
      <c r="I111" s="49"/>
      <c r="J111" s="49"/>
      <c r="K111" s="49"/>
      <c r="L111" s="49"/>
      <c r="M111" s="49"/>
      <c r="N111" s="49"/>
      <c r="O111" s="49"/>
      <c r="P111" s="49"/>
      <c r="Q111" s="49"/>
      <c r="R111" s="49"/>
    </row>
    <row r="112" spans="3:18" s="36" customFormat="1" ht="11.25">
      <c r="C112" s="49"/>
      <c r="D112" s="49"/>
      <c r="E112" s="49"/>
      <c r="F112" s="49"/>
      <c r="G112" s="49"/>
      <c r="H112" s="49"/>
      <c r="I112" s="49"/>
      <c r="J112" s="49"/>
      <c r="K112" s="49"/>
      <c r="L112" s="49"/>
      <c r="M112" s="49"/>
      <c r="N112" s="49"/>
      <c r="O112" s="49"/>
      <c r="P112" s="49"/>
      <c r="Q112" s="49"/>
      <c r="R112" s="49"/>
    </row>
    <row r="113" spans="3:18" s="36" customFormat="1" ht="11.25">
      <c r="C113" s="49"/>
      <c r="D113" s="49"/>
      <c r="E113" s="49"/>
      <c r="F113" s="49"/>
      <c r="G113" s="49"/>
      <c r="H113" s="49"/>
      <c r="I113" s="49"/>
      <c r="J113" s="49"/>
      <c r="K113" s="49"/>
      <c r="L113" s="49"/>
      <c r="M113" s="49"/>
      <c r="N113" s="49"/>
      <c r="O113" s="49"/>
      <c r="P113" s="49"/>
      <c r="Q113" s="49"/>
      <c r="R113" s="49"/>
    </row>
    <row r="114" spans="3:18" s="36" customFormat="1" ht="11.25">
      <c r="C114" s="49"/>
      <c r="D114" s="49"/>
      <c r="E114" s="49"/>
      <c r="F114" s="49"/>
      <c r="G114" s="49"/>
      <c r="H114" s="49"/>
      <c r="I114" s="49"/>
      <c r="J114" s="49"/>
      <c r="K114" s="49"/>
      <c r="L114" s="49"/>
      <c r="M114" s="49"/>
      <c r="N114" s="49"/>
      <c r="O114" s="49"/>
      <c r="P114" s="49"/>
      <c r="Q114" s="49"/>
      <c r="R114" s="49"/>
    </row>
    <row r="115" spans="3:18" s="36" customFormat="1" ht="11.25">
      <c r="C115" s="49"/>
      <c r="D115" s="49"/>
      <c r="E115" s="49"/>
      <c r="F115" s="49"/>
      <c r="G115" s="49"/>
      <c r="H115" s="49"/>
      <c r="I115" s="49"/>
      <c r="J115" s="49"/>
      <c r="K115" s="49"/>
      <c r="L115" s="49"/>
      <c r="M115" s="49"/>
      <c r="N115" s="49"/>
      <c r="O115" s="49"/>
      <c r="P115" s="49"/>
      <c r="Q115" s="49"/>
      <c r="R115" s="49"/>
    </row>
    <row r="116" spans="3:18" s="36" customFormat="1" ht="11.25">
      <c r="C116" s="49"/>
      <c r="D116" s="49"/>
      <c r="E116" s="49"/>
      <c r="F116" s="49"/>
      <c r="G116" s="49"/>
      <c r="H116" s="49"/>
      <c r="I116" s="49"/>
      <c r="J116" s="49"/>
      <c r="K116" s="49"/>
      <c r="L116" s="49"/>
      <c r="M116" s="49"/>
      <c r="N116" s="49"/>
      <c r="O116" s="49"/>
      <c r="P116" s="49"/>
      <c r="Q116" s="49"/>
      <c r="R116" s="49"/>
    </row>
    <row r="117" spans="3:18" s="36" customFormat="1" ht="11.25">
      <c r="C117" s="49"/>
      <c r="D117" s="49"/>
      <c r="E117" s="49"/>
      <c r="F117" s="49"/>
      <c r="G117" s="49"/>
      <c r="H117" s="49"/>
      <c r="I117" s="49"/>
      <c r="J117" s="49"/>
      <c r="K117" s="49"/>
      <c r="L117" s="49"/>
      <c r="M117" s="49"/>
      <c r="N117" s="49"/>
      <c r="O117" s="49"/>
      <c r="P117" s="49"/>
      <c r="Q117" s="49"/>
      <c r="R117" s="49"/>
    </row>
    <row r="118" spans="3:18" s="36" customFormat="1" ht="11.25">
      <c r="C118" s="49"/>
      <c r="D118" s="49"/>
      <c r="E118" s="49"/>
      <c r="F118" s="49"/>
      <c r="G118" s="49"/>
      <c r="H118" s="49"/>
      <c r="I118" s="49"/>
      <c r="J118" s="49"/>
      <c r="K118" s="49"/>
      <c r="L118" s="49"/>
      <c r="M118" s="49"/>
      <c r="N118" s="49"/>
      <c r="O118" s="49"/>
      <c r="P118" s="49"/>
      <c r="Q118" s="49"/>
      <c r="R118" s="49"/>
    </row>
    <row r="119" spans="3:18" s="36" customFormat="1" ht="11.25">
      <c r="C119" s="49"/>
      <c r="D119" s="49"/>
      <c r="E119" s="49"/>
      <c r="F119" s="49"/>
      <c r="G119" s="49"/>
      <c r="H119" s="49"/>
      <c r="I119" s="49"/>
      <c r="J119" s="49"/>
      <c r="K119" s="49"/>
      <c r="L119" s="49"/>
      <c r="M119" s="49"/>
      <c r="N119" s="49"/>
      <c r="O119" s="49"/>
      <c r="P119" s="49"/>
      <c r="Q119" s="49"/>
      <c r="R119" s="49"/>
    </row>
    <row r="120" spans="3:18" s="36" customFormat="1" ht="11.25">
      <c r="C120" s="49"/>
      <c r="D120" s="49"/>
      <c r="E120" s="49"/>
      <c r="F120" s="49"/>
      <c r="G120" s="49"/>
      <c r="H120" s="49"/>
      <c r="I120" s="49"/>
      <c r="J120" s="49"/>
      <c r="K120" s="49"/>
      <c r="L120" s="49"/>
      <c r="M120" s="49"/>
      <c r="N120" s="49"/>
      <c r="O120" s="49"/>
      <c r="P120" s="49"/>
      <c r="Q120" s="49"/>
      <c r="R120" s="49"/>
    </row>
    <row r="121" spans="3:18" s="36" customFormat="1" ht="11.25">
      <c r="C121" s="49"/>
      <c r="D121" s="49"/>
      <c r="E121" s="49"/>
      <c r="F121" s="49"/>
      <c r="G121" s="49"/>
      <c r="H121" s="49"/>
      <c r="I121" s="49"/>
      <c r="J121" s="49"/>
      <c r="K121" s="49"/>
      <c r="L121" s="49"/>
      <c r="M121" s="49"/>
      <c r="N121" s="49"/>
      <c r="O121" s="49"/>
      <c r="P121" s="49"/>
      <c r="Q121" s="49"/>
      <c r="R121" s="49"/>
    </row>
    <row r="122" spans="3:18" s="36" customFormat="1" ht="11.25">
      <c r="C122" s="49"/>
      <c r="D122" s="49"/>
      <c r="E122" s="49"/>
      <c r="F122" s="49"/>
      <c r="G122" s="49"/>
      <c r="H122" s="49"/>
      <c r="I122" s="49"/>
      <c r="J122" s="49"/>
      <c r="K122" s="49"/>
      <c r="L122" s="49"/>
      <c r="M122" s="49"/>
      <c r="N122" s="49"/>
      <c r="O122" s="49"/>
      <c r="P122" s="49"/>
      <c r="Q122" s="49"/>
      <c r="R122" s="49"/>
    </row>
    <row r="123" spans="3:18" s="36" customFormat="1" ht="11.25">
      <c r="C123" s="49"/>
      <c r="D123" s="49"/>
      <c r="E123" s="49"/>
      <c r="F123" s="49"/>
      <c r="G123" s="49"/>
      <c r="H123" s="49"/>
      <c r="I123" s="49"/>
      <c r="J123" s="49"/>
      <c r="K123" s="49"/>
      <c r="L123" s="49"/>
      <c r="M123" s="49"/>
      <c r="N123" s="49"/>
      <c r="O123" s="49"/>
      <c r="P123" s="49"/>
      <c r="Q123" s="49"/>
      <c r="R123" s="49"/>
    </row>
    <row r="124" spans="3:18" s="36" customFormat="1" ht="11.25">
      <c r="C124" s="49"/>
      <c r="D124" s="49"/>
      <c r="E124" s="49"/>
      <c r="F124" s="49"/>
      <c r="G124" s="49"/>
      <c r="H124" s="49"/>
      <c r="I124" s="49"/>
      <c r="J124" s="49"/>
      <c r="K124" s="49"/>
      <c r="L124" s="49"/>
      <c r="M124" s="49"/>
      <c r="N124" s="49"/>
      <c r="O124" s="49"/>
      <c r="P124" s="49"/>
      <c r="Q124" s="49"/>
      <c r="R124" s="49"/>
    </row>
    <row r="125" spans="3:18" s="36" customFormat="1" ht="11.25">
      <c r="C125" s="49"/>
      <c r="D125" s="49"/>
      <c r="E125" s="49"/>
      <c r="F125" s="49"/>
      <c r="G125" s="49"/>
      <c r="H125" s="49"/>
      <c r="I125" s="49"/>
      <c r="J125" s="49"/>
      <c r="K125" s="49"/>
      <c r="L125" s="49"/>
      <c r="M125" s="49"/>
      <c r="N125" s="49"/>
      <c r="O125" s="49"/>
      <c r="P125" s="49"/>
      <c r="Q125" s="49"/>
      <c r="R125" s="49"/>
    </row>
    <row r="126" spans="3:18" s="36" customFormat="1" ht="11.25">
      <c r="C126" s="49"/>
      <c r="D126" s="49"/>
      <c r="E126" s="49"/>
      <c r="F126" s="49"/>
      <c r="G126" s="49"/>
      <c r="H126" s="49"/>
      <c r="I126" s="49"/>
      <c r="J126" s="49"/>
      <c r="K126" s="49"/>
      <c r="L126" s="49"/>
      <c r="M126" s="49"/>
      <c r="N126" s="49"/>
      <c r="O126" s="49"/>
      <c r="P126" s="49"/>
      <c r="Q126" s="49"/>
      <c r="R126" s="49"/>
    </row>
    <row r="127" spans="3:18" s="36" customFormat="1" ht="11.25" customHeight="1">
      <c r="C127" s="49"/>
      <c r="D127" s="49"/>
      <c r="E127" s="49"/>
      <c r="F127" s="49"/>
      <c r="G127" s="49"/>
      <c r="H127" s="49"/>
      <c r="I127" s="49"/>
      <c r="J127" s="49"/>
      <c r="K127" s="49"/>
      <c r="L127" s="49"/>
      <c r="M127" s="49"/>
      <c r="N127" s="49"/>
      <c r="O127" s="49"/>
      <c r="P127" s="49"/>
      <c r="Q127" s="49"/>
      <c r="R127" s="49"/>
    </row>
    <row r="128" spans="3:18" s="36" customFormat="1" ht="11.25">
      <c r="C128" s="49"/>
      <c r="D128" s="49"/>
      <c r="E128" s="49"/>
      <c r="F128" s="49"/>
      <c r="G128" s="49"/>
      <c r="H128" s="49"/>
      <c r="I128" s="49"/>
      <c r="J128" s="49"/>
      <c r="K128" s="49"/>
      <c r="L128" s="49"/>
      <c r="M128" s="49"/>
      <c r="N128" s="49"/>
      <c r="O128" s="49"/>
      <c r="P128" s="49"/>
      <c r="Q128" s="49"/>
      <c r="R128" s="49"/>
    </row>
    <row r="129" spans="3:18" s="36" customFormat="1" ht="11.25">
      <c r="C129" s="49"/>
      <c r="D129" s="49"/>
      <c r="E129" s="49"/>
      <c r="F129" s="49"/>
      <c r="G129" s="49"/>
      <c r="H129" s="49"/>
      <c r="I129" s="49"/>
      <c r="J129" s="49"/>
      <c r="K129" s="49"/>
      <c r="L129" s="49"/>
      <c r="M129" s="49"/>
      <c r="N129" s="49"/>
      <c r="O129" s="49"/>
      <c r="P129" s="49"/>
      <c r="Q129" s="49"/>
      <c r="R129" s="49"/>
    </row>
    <row r="130" spans="3:18" s="36" customFormat="1" ht="11.25">
      <c r="C130" s="49"/>
      <c r="D130" s="49"/>
      <c r="E130" s="49"/>
      <c r="F130" s="49"/>
      <c r="G130" s="49"/>
      <c r="H130" s="49"/>
      <c r="I130" s="49"/>
      <c r="J130" s="49"/>
      <c r="K130" s="49"/>
      <c r="L130" s="49"/>
      <c r="M130" s="49"/>
      <c r="N130" s="49"/>
      <c r="O130" s="49"/>
      <c r="P130" s="49"/>
      <c r="Q130" s="49"/>
      <c r="R130" s="49"/>
    </row>
    <row r="131" spans="3:18" s="36" customFormat="1" ht="11.25">
      <c r="C131" s="49"/>
      <c r="D131" s="49"/>
      <c r="E131" s="49"/>
      <c r="F131" s="49"/>
      <c r="G131" s="49"/>
      <c r="H131" s="49"/>
      <c r="I131" s="49"/>
      <c r="J131" s="49"/>
      <c r="K131" s="49"/>
      <c r="L131" s="49"/>
      <c r="M131" s="49"/>
      <c r="N131" s="49"/>
      <c r="O131" s="49"/>
      <c r="P131" s="49"/>
      <c r="Q131" s="49"/>
      <c r="R131" s="49"/>
    </row>
    <row r="132" spans="3:18" s="36" customFormat="1" ht="11.25">
      <c r="C132" s="49"/>
      <c r="D132" s="49"/>
      <c r="E132" s="49"/>
      <c r="F132" s="49"/>
      <c r="G132" s="49"/>
      <c r="H132" s="49"/>
      <c r="I132" s="49"/>
      <c r="J132" s="49"/>
      <c r="K132" s="49"/>
      <c r="L132" s="49"/>
      <c r="M132" s="49"/>
      <c r="N132" s="49"/>
      <c r="O132" s="49"/>
      <c r="P132" s="49"/>
      <c r="Q132" s="49"/>
      <c r="R132" s="49"/>
    </row>
    <row r="133" spans="3:18" s="36" customFormat="1" ht="11.25">
      <c r="C133" s="49"/>
      <c r="D133" s="49"/>
      <c r="E133" s="49"/>
      <c r="F133" s="49"/>
      <c r="G133" s="49"/>
      <c r="H133" s="49"/>
      <c r="I133" s="49"/>
      <c r="J133" s="49"/>
      <c r="K133" s="49"/>
      <c r="L133" s="49"/>
      <c r="M133" s="49"/>
      <c r="N133" s="49"/>
      <c r="O133" s="49"/>
      <c r="P133" s="49"/>
      <c r="Q133" s="49"/>
      <c r="R133" s="49"/>
    </row>
    <row r="134" spans="3:18" s="36" customFormat="1" ht="11.25">
      <c r="C134" s="49"/>
      <c r="D134" s="49"/>
      <c r="E134" s="49"/>
      <c r="F134" s="49"/>
      <c r="G134" s="49"/>
      <c r="H134" s="49"/>
      <c r="I134" s="49"/>
      <c r="J134" s="49"/>
      <c r="K134" s="49"/>
      <c r="L134" s="49"/>
      <c r="M134" s="49"/>
      <c r="N134" s="49"/>
      <c r="O134" s="49"/>
      <c r="P134" s="49"/>
      <c r="Q134" s="49"/>
      <c r="R134" s="49"/>
    </row>
    <row r="135" spans="3:18" s="36" customFormat="1" ht="11.25">
      <c r="C135" s="49"/>
      <c r="D135" s="49"/>
      <c r="E135" s="49"/>
      <c r="F135" s="49"/>
      <c r="G135" s="49"/>
      <c r="H135" s="49"/>
      <c r="I135" s="49"/>
      <c r="J135" s="49"/>
      <c r="K135" s="49"/>
      <c r="L135" s="49"/>
      <c r="M135" s="49"/>
      <c r="N135" s="49"/>
      <c r="O135" s="49"/>
      <c r="P135" s="49"/>
      <c r="Q135" s="49"/>
      <c r="R135" s="49"/>
    </row>
    <row r="136" spans="3:18" s="36" customFormat="1" ht="11.25">
      <c r="C136" s="49"/>
      <c r="D136" s="49"/>
      <c r="E136" s="49"/>
      <c r="F136" s="49"/>
      <c r="G136" s="49"/>
      <c r="H136" s="49"/>
      <c r="I136" s="49"/>
      <c r="J136" s="49"/>
      <c r="K136" s="49"/>
      <c r="L136" s="49"/>
      <c r="M136" s="49"/>
      <c r="N136" s="49"/>
      <c r="O136" s="49"/>
      <c r="P136" s="49"/>
      <c r="Q136" s="49"/>
      <c r="R136" s="49"/>
    </row>
    <row r="137" spans="3:18" s="36" customFormat="1" ht="11.25">
      <c r="C137" s="49"/>
      <c r="D137" s="49"/>
      <c r="E137" s="49"/>
      <c r="F137" s="49"/>
      <c r="G137" s="49"/>
      <c r="H137" s="49"/>
      <c r="I137" s="49"/>
      <c r="J137" s="49"/>
      <c r="K137" s="49"/>
      <c r="L137" s="49"/>
      <c r="M137" s="49"/>
      <c r="N137" s="49"/>
      <c r="O137" s="49"/>
      <c r="P137" s="49"/>
      <c r="Q137" s="49"/>
      <c r="R137" s="49"/>
    </row>
    <row r="138" spans="3:18" s="36" customFormat="1" ht="11.25">
      <c r="C138" s="49"/>
      <c r="D138" s="49"/>
      <c r="E138" s="49"/>
      <c r="F138" s="49"/>
      <c r="G138" s="49"/>
      <c r="H138" s="49"/>
      <c r="I138" s="49"/>
      <c r="J138" s="49"/>
      <c r="K138" s="49"/>
      <c r="L138" s="49"/>
      <c r="M138" s="49"/>
      <c r="N138" s="49"/>
      <c r="O138" s="49"/>
      <c r="P138" s="49"/>
      <c r="Q138" s="49"/>
      <c r="R138" s="49"/>
    </row>
    <row r="139" spans="3:18" s="36" customFormat="1" ht="11.25">
      <c r="C139" s="49"/>
      <c r="D139" s="49"/>
      <c r="E139" s="49"/>
      <c r="F139" s="49"/>
      <c r="G139" s="49"/>
      <c r="H139" s="49"/>
      <c r="I139" s="49"/>
      <c r="J139" s="49"/>
      <c r="K139" s="49"/>
      <c r="L139" s="49"/>
      <c r="M139" s="49"/>
      <c r="N139" s="49"/>
      <c r="O139" s="49"/>
      <c r="P139" s="49"/>
      <c r="Q139" s="49"/>
      <c r="R139" s="49"/>
    </row>
    <row r="140" spans="3:18" s="36" customFormat="1" ht="11.25">
      <c r="C140" s="49"/>
      <c r="D140" s="49"/>
      <c r="E140" s="49"/>
      <c r="F140" s="49"/>
      <c r="G140" s="49"/>
      <c r="H140" s="49"/>
      <c r="I140" s="49"/>
      <c r="J140" s="49"/>
      <c r="K140" s="49"/>
      <c r="L140" s="49"/>
      <c r="M140" s="49"/>
      <c r="N140" s="49"/>
      <c r="O140" s="49"/>
      <c r="P140" s="49"/>
      <c r="Q140" s="49"/>
      <c r="R140" s="49"/>
    </row>
    <row r="141" spans="3:18" s="36" customFormat="1" ht="11.25">
      <c r="C141" s="49"/>
      <c r="D141" s="49"/>
      <c r="E141" s="49"/>
      <c r="F141" s="49"/>
      <c r="G141" s="49"/>
      <c r="H141" s="49"/>
      <c r="I141" s="49"/>
      <c r="J141" s="49"/>
      <c r="K141" s="49"/>
      <c r="L141" s="49"/>
      <c r="M141" s="49"/>
      <c r="N141" s="49"/>
      <c r="O141" s="49"/>
      <c r="P141" s="49"/>
      <c r="Q141" s="49"/>
      <c r="R141" s="49"/>
    </row>
    <row r="142" spans="3:18" s="36" customFormat="1" ht="11.25">
      <c r="C142" s="49"/>
      <c r="D142" s="49"/>
      <c r="E142" s="49"/>
      <c r="F142" s="49"/>
      <c r="G142" s="49"/>
      <c r="H142" s="49"/>
      <c r="I142" s="49"/>
      <c r="J142" s="49"/>
      <c r="K142" s="49"/>
      <c r="L142" s="49"/>
      <c r="M142" s="49"/>
      <c r="N142" s="49"/>
      <c r="O142" s="49"/>
      <c r="P142" s="49"/>
      <c r="Q142" s="49"/>
      <c r="R142" s="49"/>
    </row>
    <row r="143" spans="3:18" s="36" customFormat="1" ht="11.25">
      <c r="C143" s="49"/>
      <c r="D143" s="49"/>
      <c r="E143" s="49"/>
      <c r="F143" s="49"/>
      <c r="G143" s="49"/>
      <c r="H143" s="49"/>
      <c r="I143" s="49"/>
      <c r="J143" s="49"/>
      <c r="K143" s="49"/>
      <c r="L143" s="49"/>
      <c r="M143" s="49"/>
      <c r="N143" s="49"/>
      <c r="O143" s="49"/>
      <c r="P143" s="49"/>
      <c r="Q143" s="49"/>
      <c r="R143" s="49"/>
    </row>
    <row r="144" spans="3:18" s="36" customFormat="1" ht="11.25">
      <c r="C144" s="49"/>
      <c r="D144" s="49"/>
      <c r="E144" s="49"/>
      <c r="F144" s="49"/>
      <c r="G144" s="49"/>
      <c r="H144" s="49"/>
      <c r="I144" s="49"/>
      <c r="J144" s="49"/>
      <c r="K144" s="49"/>
      <c r="L144" s="49"/>
      <c r="M144" s="49"/>
      <c r="N144" s="49"/>
      <c r="O144" s="49"/>
      <c r="P144" s="49"/>
      <c r="Q144" s="49"/>
      <c r="R144" s="49"/>
    </row>
    <row r="145" spans="3:18" s="36" customFormat="1" ht="11.25">
      <c r="C145" s="49"/>
      <c r="D145" s="49"/>
      <c r="E145" s="49"/>
      <c r="F145" s="49"/>
      <c r="G145" s="49"/>
      <c r="H145" s="49"/>
      <c r="I145" s="49"/>
      <c r="J145" s="49"/>
      <c r="K145" s="49"/>
      <c r="L145" s="49"/>
      <c r="M145" s="49"/>
      <c r="N145" s="49"/>
      <c r="O145" s="49"/>
      <c r="P145" s="49"/>
      <c r="Q145" s="49"/>
      <c r="R145" s="49"/>
    </row>
    <row r="146" spans="3:18" s="36" customFormat="1" ht="11.25">
      <c r="C146" s="49"/>
      <c r="D146" s="49"/>
      <c r="E146" s="49"/>
      <c r="F146" s="49"/>
      <c r="G146" s="49"/>
      <c r="H146" s="49"/>
      <c r="I146" s="49"/>
      <c r="J146" s="49"/>
      <c r="K146" s="49"/>
      <c r="L146" s="49"/>
      <c r="M146" s="49"/>
      <c r="N146" s="49"/>
      <c r="O146" s="49"/>
      <c r="P146" s="49"/>
      <c r="Q146" s="49"/>
      <c r="R146" s="49"/>
    </row>
    <row r="147" spans="3:18" s="36" customFormat="1" ht="11.25">
      <c r="C147" s="49"/>
      <c r="D147" s="49"/>
      <c r="E147" s="49"/>
      <c r="F147" s="49"/>
      <c r="G147" s="49"/>
      <c r="H147" s="49"/>
      <c r="I147" s="49"/>
      <c r="J147" s="49"/>
      <c r="K147" s="49"/>
      <c r="L147" s="49"/>
      <c r="M147" s="49"/>
      <c r="N147" s="49"/>
      <c r="O147" s="49"/>
      <c r="P147" s="49"/>
      <c r="Q147" s="49"/>
      <c r="R147" s="49"/>
    </row>
    <row r="148" spans="3:18" s="36" customFormat="1" ht="11.25">
      <c r="C148" s="49"/>
      <c r="D148" s="49"/>
      <c r="E148" s="49"/>
      <c r="F148" s="49"/>
      <c r="G148" s="49"/>
      <c r="H148" s="49"/>
      <c r="I148" s="49"/>
      <c r="J148" s="49"/>
      <c r="K148" s="49"/>
      <c r="L148" s="49"/>
      <c r="M148" s="49"/>
      <c r="N148" s="49"/>
      <c r="O148" s="49"/>
      <c r="P148" s="49"/>
      <c r="Q148" s="49"/>
      <c r="R148" s="49"/>
    </row>
    <row r="149" spans="3:18" s="36" customFormat="1" ht="11.25" customHeight="1">
      <c r="C149" s="49"/>
      <c r="D149" s="49"/>
      <c r="E149" s="49"/>
      <c r="F149" s="49"/>
      <c r="G149" s="49"/>
      <c r="H149" s="49"/>
      <c r="I149" s="49"/>
      <c r="J149" s="49"/>
      <c r="K149" s="49"/>
      <c r="L149" s="49"/>
      <c r="M149" s="49"/>
      <c r="N149" s="49"/>
      <c r="O149" s="49"/>
      <c r="P149" s="49"/>
      <c r="Q149" s="49"/>
      <c r="R149" s="49"/>
    </row>
    <row r="150" spans="3:26" s="36" customFormat="1" ht="11.25">
      <c r="C150" s="49"/>
      <c r="D150" s="49"/>
      <c r="E150" s="49"/>
      <c r="F150" s="49"/>
      <c r="G150" s="49"/>
      <c r="H150" s="49"/>
      <c r="I150" s="49"/>
      <c r="J150" s="49"/>
      <c r="K150" s="49"/>
      <c r="L150" s="49"/>
      <c r="M150" s="49"/>
      <c r="N150" s="49"/>
      <c r="O150" s="49"/>
      <c r="P150" s="49"/>
      <c r="Q150" s="49"/>
      <c r="R150" s="49"/>
      <c r="Z150" s="51" t="s">
        <v>27</v>
      </c>
    </row>
    <row r="151" spans="3:18" s="36" customFormat="1" ht="11.25">
      <c r="C151" s="49"/>
      <c r="D151" s="49"/>
      <c r="E151" s="49"/>
      <c r="F151" s="49"/>
      <c r="G151" s="49"/>
      <c r="H151" s="49"/>
      <c r="I151" s="49"/>
      <c r="J151" s="49"/>
      <c r="K151" s="49"/>
      <c r="L151" s="49"/>
      <c r="M151" s="49"/>
      <c r="N151" s="49"/>
      <c r="O151" s="49"/>
      <c r="P151" s="49"/>
      <c r="Q151" s="49"/>
      <c r="R151" s="49"/>
    </row>
    <row r="152" spans="3:18" s="36" customFormat="1" ht="11.25">
      <c r="C152" s="49"/>
      <c r="D152" s="49"/>
      <c r="E152" s="49"/>
      <c r="F152" s="49"/>
      <c r="G152" s="49"/>
      <c r="H152" s="49"/>
      <c r="I152" s="49"/>
      <c r="J152" s="49"/>
      <c r="K152" s="49"/>
      <c r="L152" s="49"/>
      <c r="M152" s="49"/>
      <c r="N152" s="49"/>
      <c r="O152" s="49"/>
      <c r="P152" s="49"/>
      <c r="Q152" s="49"/>
      <c r="R152" s="49"/>
    </row>
    <row r="153" spans="3:18" s="36" customFormat="1" ht="11.25">
      <c r="C153" s="49"/>
      <c r="D153" s="49"/>
      <c r="E153" s="49"/>
      <c r="F153" s="49"/>
      <c r="G153" s="49"/>
      <c r="H153" s="49"/>
      <c r="I153" s="49"/>
      <c r="J153" s="49"/>
      <c r="K153" s="49"/>
      <c r="L153" s="49"/>
      <c r="M153" s="49"/>
      <c r="N153" s="49"/>
      <c r="O153" s="49"/>
      <c r="P153" s="49"/>
      <c r="Q153" s="49"/>
      <c r="R153" s="49"/>
    </row>
    <row r="154" spans="3:18" s="36" customFormat="1" ht="11.25">
      <c r="C154" s="49"/>
      <c r="D154" s="49"/>
      <c r="E154" s="49"/>
      <c r="F154" s="49"/>
      <c r="G154" s="49"/>
      <c r="H154" s="49"/>
      <c r="I154" s="49"/>
      <c r="J154" s="49"/>
      <c r="K154" s="49"/>
      <c r="L154" s="49"/>
      <c r="M154" s="49"/>
      <c r="N154" s="49"/>
      <c r="O154" s="49"/>
      <c r="P154" s="49"/>
      <c r="Q154" s="49"/>
      <c r="R154" s="49"/>
    </row>
    <row r="155" spans="3:18" s="36" customFormat="1" ht="11.25">
      <c r="C155" s="49"/>
      <c r="D155" s="49"/>
      <c r="E155" s="49"/>
      <c r="F155" s="49"/>
      <c r="G155" s="49"/>
      <c r="H155" s="49"/>
      <c r="I155" s="49"/>
      <c r="J155" s="49"/>
      <c r="K155" s="49"/>
      <c r="L155" s="49"/>
      <c r="M155" s="49"/>
      <c r="N155" s="49"/>
      <c r="O155" s="49"/>
      <c r="P155" s="49"/>
      <c r="Q155" s="49"/>
      <c r="R155" s="49"/>
    </row>
    <row r="156" spans="3:18" s="36" customFormat="1" ht="11.25">
      <c r="C156" s="49"/>
      <c r="D156" s="49"/>
      <c r="E156" s="49"/>
      <c r="F156" s="49"/>
      <c r="G156" s="49"/>
      <c r="H156" s="49"/>
      <c r="I156" s="49"/>
      <c r="J156" s="49"/>
      <c r="K156" s="49"/>
      <c r="L156" s="49"/>
      <c r="M156" s="49"/>
      <c r="N156" s="49"/>
      <c r="O156" s="49"/>
      <c r="P156" s="49"/>
      <c r="Q156" s="49"/>
      <c r="R156" s="49"/>
    </row>
    <row r="157" spans="3:18" s="36" customFormat="1" ht="11.25">
      <c r="C157" s="49"/>
      <c r="D157" s="49"/>
      <c r="E157" s="49"/>
      <c r="F157" s="49"/>
      <c r="G157" s="49"/>
      <c r="H157" s="49"/>
      <c r="I157" s="49"/>
      <c r="J157" s="49"/>
      <c r="K157" s="49"/>
      <c r="L157" s="49"/>
      <c r="M157" s="49"/>
      <c r="N157" s="49"/>
      <c r="O157" s="49"/>
      <c r="P157" s="49"/>
      <c r="Q157" s="49"/>
      <c r="R157" s="49"/>
    </row>
    <row r="158" spans="3:18" s="36" customFormat="1" ht="11.25">
      <c r="C158" s="49"/>
      <c r="D158" s="49"/>
      <c r="E158" s="49"/>
      <c r="F158" s="49"/>
      <c r="G158" s="49"/>
      <c r="H158" s="49"/>
      <c r="I158" s="49"/>
      <c r="J158" s="49"/>
      <c r="K158" s="49"/>
      <c r="L158" s="49"/>
      <c r="M158" s="49"/>
      <c r="N158" s="49"/>
      <c r="O158" s="49"/>
      <c r="P158" s="49"/>
      <c r="Q158" s="49"/>
      <c r="R158" s="49"/>
    </row>
    <row r="159" spans="3:18" s="36" customFormat="1" ht="11.25">
      <c r="C159" s="49"/>
      <c r="D159" s="49"/>
      <c r="E159" s="49"/>
      <c r="F159" s="49"/>
      <c r="G159" s="49"/>
      <c r="H159" s="49"/>
      <c r="I159" s="49"/>
      <c r="J159" s="49"/>
      <c r="K159" s="49"/>
      <c r="L159" s="49"/>
      <c r="M159" s="49"/>
      <c r="N159" s="49"/>
      <c r="O159" s="49"/>
      <c r="P159" s="49"/>
      <c r="Q159" s="49"/>
      <c r="R159" s="49"/>
    </row>
    <row r="160" spans="3:18" s="36" customFormat="1" ht="11.25">
      <c r="C160" s="49"/>
      <c r="D160" s="49"/>
      <c r="E160" s="49"/>
      <c r="F160" s="49"/>
      <c r="G160" s="49"/>
      <c r="H160" s="49"/>
      <c r="I160" s="49"/>
      <c r="J160" s="49"/>
      <c r="K160" s="49"/>
      <c r="L160" s="49"/>
      <c r="M160" s="49"/>
      <c r="N160" s="49"/>
      <c r="O160" s="49"/>
      <c r="P160" s="49"/>
      <c r="Q160" s="49"/>
      <c r="R160" s="49"/>
    </row>
    <row r="161" spans="3:18" s="36" customFormat="1" ht="11.25">
      <c r="C161" s="49"/>
      <c r="D161" s="49"/>
      <c r="E161" s="49"/>
      <c r="F161" s="49"/>
      <c r="G161" s="49"/>
      <c r="H161" s="49"/>
      <c r="I161" s="49"/>
      <c r="J161" s="49"/>
      <c r="K161" s="49"/>
      <c r="L161" s="49"/>
      <c r="M161" s="49"/>
      <c r="N161" s="49"/>
      <c r="O161" s="49"/>
      <c r="P161" s="49"/>
      <c r="Q161" s="49"/>
      <c r="R161" s="49"/>
    </row>
    <row r="162" spans="3:18" s="36" customFormat="1" ht="11.25">
      <c r="C162" s="49"/>
      <c r="D162" s="49"/>
      <c r="E162" s="49"/>
      <c r="F162" s="49"/>
      <c r="G162" s="49"/>
      <c r="H162" s="49"/>
      <c r="I162" s="49"/>
      <c r="J162" s="49"/>
      <c r="K162" s="49"/>
      <c r="L162" s="49"/>
      <c r="M162" s="49"/>
      <c r="N162" s="49"/>
      <c r="O162" s="49"/>
      <c r="P162" s="49"/>
      <c r="Q162" s="49"/>
      <c r="R162" s="49"/>
    </row>
    <row r="163" spans="3:18" s="36" customFormat="1" ht="11.25">
      <c r="C163" s="49"/>
      <c r="D163" s="49"/>
      <c r="E163" s="49"/>
      <c r="F163" s="49"/>
      <c r="G163" s="49"/>
      <c r="H163" s="49"/>
      <c r="I163" s="49"/>
      <c r="J163" s="49"/>
      <c r="K163" s="49"/>
      <c r="L163" s="49"/>
      <c r="M163" s="49"/>
      <c r="N163" s="49"/>
      <c r="O163" s="49"/>
      <c r="P163" s="49"/>
      <c r="Q163" s="49"/>
      <c r="R163" s="49"/>
    </row>
    <row r="164" spans="3:18" s="36" customFormat="1" ht="11.25">
      <c r="C164" s="49"/>
      <c r="D164" s="49"/>
      <c r="E164" s="49"/>
      <c r="F164" s="49"/>
      <c r="G164" s="49"/>
      <c r="H164" s="49"/>
      <c r="I164" s="49"/>
      <c r="J164" s="49"/>
      <c r="K164" s="49"/>
      <c r="L164" s="49"/>
      <c r="M164" s="49"/>
      <c r="N164" s="49"/>
      <c r="O164" s="49"/>
      <c r="P164" s="49"/>
      <c r="Q164" s="49"/>
      <c r="R164" s="49"/>
    </row>
    <row r="165" spans="3:18" s="36" customFormat="1" ht="11.25">
      <c r="C165" s="49"/>
      <c r="D165" s="49"/>
      <c r="E165" s="49"/>
      <c r="F165" s="49"/>
      <c r="G165" s="49"/>
      <c r="H165" s="49"/>
      <c r="I165" s="49"/>
      <c r="J165" s="49"/>
      <c r="K165" s="49"/>
      <c r="L165" s="49"/>
      <c r="M165" s="49"/>
      <c r="N165" s="49"/>
      <c r="O165" s="49"/>
      <c r="P165" s="49"/>
      <c r="Q165" s="49"/>
      <c r="R165" s="49"/>
    </row>
    <row r="166" spans="3:18" s="36" customFormat="1" ht="11.25">
      <c r="C166" s="49"/>
      <c r="D166" s="49"/>
      <c r="E166" s="49"/>
      <c r="F166" s="49"/>
      <c r="G166" s="49"/>
      <c r="H166" s="49"/>
      <c r="I166" s="49"/>
      <c r="J166" s="49"/>
      <c r="K166" s="49"/>
      <c r="L166" s="49"/>
      <c r="M166" s="49"/>
      <c r="N166" s="49"/>
      <c r="O166" s="49"/>
      <c r="P166" s="49"/>
      <c r="Q166" s="49"/>
      <c r="R166" s="49"/>
    </row>
    <row r="167" spans="3:18" s="36" customFormat="1" ht="11.25">
      <c r="C167" s="49"/>
      <c r="D167" s="49"/>
      <c r="E167" s="49"/>
      <c r="F167" s="49"/>
      <c r="G167" s="49"/>
      <c r="H167" s="49"/>
      <c r="I167" s="49"/>
      <c r="J167" s="49"/>
      <c r="K167" s="49"/>
      <c r="L167" s="49"/>
      <c r="M167" s="49"/>
      <c r="N167" s="49"/>
      <c r="O167" s="49"/>
      <c r="P167" s="49"/>
      <c r="Q167" s="49"/>
      <c r="R167" s="49"/>
    </row>
    <row r="168" spans="3:18" s="36" customFormat="1" ht="11.25">
      <c r="C168" s="49"/>
      <c r="D168" s="49"/>
      <c r="E168" s="49"/>
      <c r="F168" s="49"/>
      <c r="G168" s="49"/>
      <c r="H168" s="49"/>
      <c r="I168" s="49"/>
      <c r="J168" s="49"/>
      <c r="K168" s="49"/>
      <c r="L168" s="49"/>
      <c r="M168" s="49"/>
      <c r="N168" s="49"/>
      <c r="O168" s="49"/>
      <c r="P168" s="49"/>
      <c r="Q168" s="49"/>
      <c r="R168" s="49"/>
    </row>
    <row r="169" spans="3:18" s="36" customFormat="1" ht="11.25">
      <c r="C169" s="49"/>
      <c r="D169" s="49"/>
      <c r="E169" s="49"/>
      <c r="F169" s="49"/>
      <c r="G169" s="49"/>
      <c r="H169" s="49"/>
      <c r="I169" s="49"/>
      <c r="J169" s="49"/>
      <c r="K169" s="49"/>
      <c r="L169" s="49"/>
      <c r="M169" s="49"/>
      <c r="N169" s="49"/>
      <c r="O169" s="49"/>
      <c r="P169" s="49"/>
      <c r="Q169" s="49"/>
      <c r="R169" s="49"/>
    </row>
    <row r="170" spans="3:31" s="36" customFormat="1" ht="25.5" customHeight="1">
      <c r="C170" s="49"/>
      <c r="D170" s="49"/>
      <c r="E170" s="49"/>
      <c r="F170" s="49"/>
      <c r="G170" s="49"/>
      <c r="H170" s="49"/>
      <c r="I170" s="49"/>
      <c r="J170" s="49"/>
      <c r="K170" s="49"/>
      <c r="L170" s="49"/>
      <c r="M170" s="49"/>
      <c r="N170" s="49"/>
      <c r="O170" s="49"/>
      <c r="P170" s="49"/>
      <c r="Q170" s="49"/>
      <c r="R170" s="49"/>
      <c r="Z170" s="102" t="s">
        <v>28</v>
      </c>
      <c r="AA170" s="102"/>
      <c r="AB170" s="102"/>
      <c r="AC170" s="102"/>
      <c r="AD170" s="102"/>
      <c r="AE170" s="102"/>
    </row>
    <row r="171" spans="3:26" s="36" customFormat="1" ht="11.25">
      <c r="C171" s="49"/>
      <c r="D171" s="49"/>
      <c r="E171" s="49"/>
      <c r="F171" s="49"/>
      <c r="G171" s="49"/>
      <c r="H171" s="49"/>
      <c r="I171" s="49"/>
      <c r="J171" s="49"/>
      <c r="K171" s="49"/>
      <c r="L171" s="49"/>
      <c r="M171" s="49"/>
      <c r="N171" s="49"/>
      <c r="O171" s="49"/>
      <c r="P171" s="49"/>
      <c r="Q171" s="49"/>
      <c r="R171" s="49"/>
      <c r="Z171" s="47"/>
    </row>
    <row r="172" spans="3:18" s="36" customFormat="1" ht="11.25">
      <c r="C172" s="49"/>
      <c r="D172" s="49"/>
      <c r="E172" s="49"/>
      <c r="F172" s="49"/>
      <c r="G172" s="49"/>
      <c r="H172" s="49"/>
      <c r="I172" s="49"/>
      <c r="J172" s="49"/>
      <c r="K172" s="49"/>
      <c r="L172" s="49"/>
      <c r="M172" s="49"/>
      <c r="N172" s="49"/>
      <c r="O172" s="49"/>
      <c r="P172" s="49"/>
      <c r="Q172" s="49"/>
      <c r="R172" s="49"/>
    </row>
    <row r="173" spans="3:18" s="36" customFormat="1" ht="11.25">
      <c r="C173" s="49"/>
      <c r="D173" s="49"/>
      <c r="E173" s="49"/>
      <c r="F173" s="49"/>
      <c r="G173" s="49"/>
      <c r="H173" s="49"/>
      <c r="I173" s="49"/>
      <c r="J173" s="49"/>
      <c r="K173" s="49"/>
      <c r="L173" s="49"/>
      <c r="M173" s="49"/>
      <c r="N173" s="49"/>
      <c r="O173" s="49"/>
      <c r="P173" s="49"/>
      <c r="Q173" s="49"/>
      <c r="R173" s="49"/>
    </row>
    <row r="174" spans="3:18" s="36" customFormat="1" ht="11.25">
      <c r="C174" s="49"/>
      <c r="D174" s="49"/>
      <c r="E174" s="49"/>
      <c r="F174" s="49"/>
      <c r="G174" s="49"/>
      <c r="H174" s="49"/>
      <c r="I174" s="49"/>
      <c r="J174" s="49"/>
      <c r="K174" s="49"/>
      <c r="L174" s="49"/>
      <c r="M174" s="49"/>
      <c r="N174" s="49"/>
      <c r="O174" s="49"/>
      <c r="P174" s="49"/>
      <c r="Q174" s="49"/>
      <c r="R174" s="49"/>
    </row>
    <row r="175" spans="3:18" s="36" customFormat="1" ht="11.25">
      <c r="C175" s="49"/>
      <c r="D175" s="49"/>
      <c r="E175" s="49"/>
      <c r="F175" s="49"/>
      <c r="G175" s="49"/>
      <c r="H175" s="49"/>
      <c r="I175" s="49"/>
      <c r="J175" s="49"/>
      <c r="K175" s="49"/>
      <c r="L175" s="49"/>
      <c r="M175" s="49"/>
      <c r="N175" s="49"/>
      <c r="O175" s="49"/>
      <c r="P175" s="49"/>
      <c r="Q175" s="49"/>
      <c r="R175" s="49"/>
    </row>
    <row r="176" spans="3:18" s="36" customFormat="1" ht="11.25">
      <c r="C176" s="49"/>
      <c r="D176" s="49"/>
      <c r="E176" s="49"/>
      <c r="F176" s="49"/>
      <c r="G176" s="49"/>
      <c r="H176" s="49"/>
      <c r="I176" s="49"/>
      <c r="J176" s="49"/>
      <c r="K176" s="49"/>
      <c r="L176" s="49"/>
      <c r="M176" s="49"/>
      <c r="N176" s="49"/>
      <c r="O176" s="49"/>
      <c r="P176" s="49"/>
      <c r="Q176" s="49"/>
      <c r="R176" s="49"/>
    </row>
    <row r="177" spans="3:18" s="36" customFormat="1" ht="11.25">
      <c r="C177" s="49"/>
      <c r="D177" s="49"/>
      <c r="E177" s="49"/>
      <c r="F177" s="49"/>
      <c r="G177" s="49"/>
      <c r="H177" s="49"/>
      <c r="I177" s="49"/>
      <c r="J177" s="49"/>
      <c r="K177" s="49"/>
      <c r="L177" s="49"/>
      <c r="M177" s="49"/>
      <c r="N177" s="49"/>
      <c r="O177" s="49"/>
      <c r="P177" s="49"/>
      <c r="Q177" s="49"/>
      <c r="R177" s="49"/>
    </row>
    <row r="178" spans="3:18" s="36" customFormat="1" ht="11.25">
      <c r="C178" s="49"/>
      <c r="D178" s="49"/>
      <c r="E178" s="49"/>
      <c r="F178" s="49"/>
      <c r="G178" s="49"/>
      <c r="H178" s="49"/>
      <c r="I178" s="49"/>
      <c r="J178" s="49"/>
      <c r="K178" s="49"/>
      <c r="L178" s="49"/>
      <c r="M178" s="49"/>
      <c r="N178" s="49"/>
      <c r="O178" s="49"/>
      <c r="P178" s="49"/>
      <c r="Q178" s="49"/>
      <c r="R178" s="49"/>
    </row>
    <row r="179" spans="3:18" s="36" customFormat="1" ht="11.25">
      <c r="C179" s="49"/>
      <c r="D179" s="49"/>
      <c r="E179" s="49"/>
      <c r="F179" s="49"/>
      <c r="G179" s="49"/>
      <c r="H179" s="49"/>
      <c r="I179" s="49"/>
      <c r="J179" s="49"/>
      <c r="K179" s="49"/>
      <c r="L179" s="49"/>
      <c r="M179" s="49"/>
      <c r="N179" s="49"/>
      <c r="O179" s="49"/>
      <c r="P179" s="49"/>
      <c r="Q179" s="49"/>
      <c r="R179" s="49"/>
    </row>
    <row r="180" spans="3:18" s="36" customFormat="1" ht="11.25">
      <c r="C180" s="49"/>
      <c r="D180" s="49"/>
      <c r="E180" s="49"/>
      <c r="F180" s="49"/>
      <c r="G180" s="49"/>
      <c r="H180" s="49"/>
      <c r="I180" s="49"/>
      <c r="J180" s="49"/>
      <c r="K180" s="49"/>
      <c r="L180" s="49"/>
      <c r="M180" s="49"/>
      <c r="N180" s="49"/>
      <c r="O180" s="49"/>
      <c r="P180" s="49"/>
      <c r="Q180" s="49"/>
      <c r="R180" s="49"/>
    </row>
    <row r="181" spans="3:18" s="36" customFormat="1" ht="11.25">
      <c r="C181" s="49"/>
      <c r="D181" s="49"/>
      <c r="E181" s="49"/>
      <c r="F181" s="49"/>
      <c r="G181" s="49"/>
      <c r="H181" s="49"/>
      <c r="I181" s="49"/>
      <c r="J181" s="49"/>
      <c r="K181" s="49"/>
      <c r="L181" s="49"/>
      <c r="M181" s="49"/>
      <c r="N181" s="49"/>
      <c r="O181" s="49"/>
      <c r="P181" s="49"/>
      <c r="Q181" s="49"/>
      <c r="R181" s="49"/>
    </row>
    <row r="182" spans="3:18" s="36" customFormat="1" ht="11.25">
      <c r="C182" s="49"/>
      <c r="D182" s="49"/>
      <c r="E182" s="49"/>
      <c r="F182" s="49"/>
      <c r="G182" s="49"/>
      <c r="H182" s="49"/>
      <c r="I182" s="49"/>
      <c r="J182" s="49"/>
      <c r="K182" s="49"/>
      <c r="L182" s="49"/>
      <c r="M182" s="49"/>
      <c r="N182" s="49"/>
      <c r="O182" s="49"/>
      <c r="P182" s="49"/>
      <c r="Q182" s="49"/>
      <c r="R182" s="49"/>
    </row>
    <row r="183" spans="3:18" s="36" customFormat="1" ht="11.25">
      <c r="C183" s="49"/>
      <c r="D183" s="49"/>
      <c r="E183" s="49"/>
      <c r="F183" s="49"/>
      <c r="G183" s="49"/>
      <c r="H183" s="49"/>
      <c r="I183" s="49"/>
      <c r="J183" s="49"/>
      <c r="K183" s="49"/>
      <c r="L183" s="49"/>
      <c r="M183" s="49"/>
      <c r="N183" s="49"/>
      <c r="O183" s="49"/>
      <c r="P183" s="49"/>
      <c r="Q183" s="49"/>
      <c r="R183" s="49"/>
    </row>
    <row r="184" spans="3:18" s="36" customFormat="1" ht="11.25">
      <c r="C184" s="49"/>
      <c r="D184" s="49"/>
      <c r="E184" s="49"/>
      <c r="F184" s="49"/>
      <c r="G184" s="49"/>
      <c r="H184" s="49"/>
      <c r="I184" s="49"/>
      <c r="J184" s="49"/>
      <c r="K184" s="49"/>
      <c r="L184" s="49"/>
      <c r="M184" s="49"/>
      <c r="N184" s="49"/>
      <c r="O184" s="49"/>
      <c r="P184" s="49"/>
      <c r="Q184" s="49"/>
      <c r="R184" s="49"/>
    </row>
    <row r="185" spans="3:18" s="36" customFormat="1" ht="11.25">
      <c r="C185" s="49"/>
      <c r="D185" s="49"/>
      <c r="E185" s="49"/>
      <c r="F185" s="49"/>
      <c r="G185" s="49"/>
      <c r="H185" s="49"/>
      <c r="I185" s="49"/>
      <c r="J185" s="49"/>
      <c r="K185" s="49"/>
      <c r="L185" s="49"/>
      <c r="M185" s="49"/>
      <c r="N185" s="49"/>
      <c r="O185" s="49"/>
      <c r="P185" s="49"/>
      <c r="Q185" s="49"/>
      <c r="R185" s="49"/>
    </row>
    <row r="186" spans="3:18" s="36" customFormat="1" ht="11.25">
      <c r="C186" s="49"/>
      <c r="D186" s="49"/>
      <c r="E186" s="49"/>
      <c r="F186" s="49"/>
      <c r="G186" s="49"/>
      <c r="H186" s="49"/>
      <c r="I186" s="49"/>
      <c r="J186" s="49"/>
      <c r="K186" s="49"/>
      <c r="L186" s="49"/>
      <c r="M186" s="49"/>
      <c r="N186" s="49"/>
      <c r="O186" s="49"/>
      <c r="P186" s="49"/>
      <c r="Q186" s="49"/>
      <c r="R186" s="49"/>
    </row>
    <row r="187" spans="3:18" s="36" customFormat="1" ht="11.25">
      <c r="C187" s="49"/>
      <c r="D187" s="49"/>
      <c r="E187" s="49"/>
      <c r="F187" s="49"/>
      <c r="G187" s="49"/>
      <c r="H187" s="49"/>
      <c r="I187" s="49"/>
      <c r="J187" s="49"/>
      <c r="K187" s="49"/>
      <c r="L187" s="49"/>
      <c r="M187" s="49"/>
      <c r="N187" s="49"/>
      <c r="O187" s="49"/>
      <c r="P187" s="49"/>
      <c r="Q187" s="49"/>
      <c r="R187" s="49"/>
    </row>
    <row r="188" spans="3:18" s="36" customFormat="1" ht="11.25">
      <c r="C188" s="49"/>
      <c r="D188" s="49"/>
      <c r="E188" s="49"/>
      <c r="F188" s="49"/>
      <c r="G188" s="49"/>
      <c r="H188" s="49"/>
      <c r="I188" s="49"/>
      <c r="J188" s="49"/>
      <c r="K188" s="49"/>
      <c r="L188" s="49"/>
      <c r="M188" s="49"/>
      <c r="N188" s="49"/>
      <c r="O188" s="49"/>
      <c r="P188" s="49"/>
      <c r="Q188" s="49"/>
      <c r="R188" s="49"/>
    </row>
    <row r="189" spans="3:18" s="36" customFormat="1" ht="11.25">
      <c r="C189" s="49"/>
      <c r="D189" s="49"/>
      <c r="E189" s="49"/>
      <c r="F189" s="49"/>
      <c r="G189" s="49"/>
      <c r="H189" s="49"/>
      <c r="I189" s="49"/>
      <c r="J189" s="49"/>
      <c r="K189" s="49"/>
      <c r="L189" s="49"/>
      <c r="M189" s="49"/>
      <c r="N189" s="49"/>
      <c r="O189" s="49"/>
      <c r="P189" s="49"/>
      <c r="Q189" s="49"/>
      <c r="R189" s="49"/>
    </row>
    <row r="190" spans="3:18" s="36" customFormat="1" ht="11.25">
      <c r="C190" s="49"/>
      <c r="D190" s="49"/>
      <c r="E190" s="49"/>
      <c r="F190" s="49"/>
      <c r="G190" s="49"/>
      <c r="H190" s="49"/>
      <c r="I190" s="49"/>
      <c r="J190" s="49"/>
      <c r="K190" s="49"/>
      <c r="L190" s="49"/>
      <c r="M190" s="49"/>
      <c r="N190" s="49"/>
      <c r="O190" s="49"/>
      <c r="P190" s="49"/>
      <c r="Q190" s="49"/>
      <c r="R190" s="49"/>
    </row>
    <row r="191" spans="3:18" s="36" customFormat="1" ht="11.25">
      <c r="C191" s="49"/>
      <c r="D191" s="49"/>
      <c r="E191" s="49"/>
      <c r="F191" s="49"/>
      <c r="G191" s="49"/>
      <c r="H191" s="49"/>
      <c r="I191" s="49"/>
      <c r="J191" s="49"/>
      <c r="K191" s="49"/>
      <c r="L191" s="49"/>
      <c r="M191" s="49"/>
      <c r="N191" s="49"/>
      <c r="O191" s="49"/>
      <c r="P191" s="49"/>
      <c r="Q191" s="49"/>
      <c r="R191" s="49"/>
    </row>
    <row r="192" spans="3:18" s="36" customFormat="1" ht="11.25">
      <c r="C192" s="49"/>
      <c r="D192" s="49"/>
      <c r="E192" s="49"/>
      <c r="F192" s="49"/>
      <c r="G192" s="49"/>
      <c r="H192" s="49"/>
      <c r="I192" s="49"/>
      <c r="J192" s="49"/>
      <c r="K192" s="49"/>
      <c r="L192" s="49"/>
      <c r="M192" s="49"/>
      <c r="N192" s="49"/>
      <c r="O192" s="49"/>
      <c r="P192" s="49"/>
      <c r="Q192" s="49"/>
      <c r="R192" s="49"/>
    </row>
    <row r="193" spans="3:18" s="36" customFormat="1" ht="11.25">
      <c r="C193" s="49"/>
      <c r="D193" s="49"/>
      <c r="E193" s="49"/>
      <c r="F193" s="49"/>
      <c r="G193" s="49"/>
      <c r="H193" s="49"/>
      <c r="I193" s="49"/>
      <c r="J193" s="49"/>
      <c r="K193" s="49"/>
      <c r="L193" s="49"/>
      <c r="M193" s="49"/>
      <c r="N193" s="49"/>
      <c r="O193" s="49"/>
      <c r="P193" s="49"/>
      <c r="Q193" s="49"/>
      <c r="R193" s="49"/>
    </row>
    <row r="194" spans="3:18" s="36" customFormat="1" ht="11.25">
      <c r="C194" s="49"/>
      <c r="D194" s="49"/>
      <c r="E194" s="49"/>
      <c r="F194" s="49"/>
      <c r="G194" s="49"/>
      <c r="H194" s="49"/>
      <c r="I194" s="49"/>
      <c r="J194" s="49"/>
      <c r="K194" s="49"/>
      <c r="L194" s="49"/>
      <c r="M194" s="49"/>
      <c r="N194" s="49"/>
      <c r="O194" s="49"/>
      <c r="P194" s="49"/>
      <c r="Q194" s="49"/>
      <c r="R194" s="49"/>
    </row>
    <row r="195" spans="3:18" s="36" customFormat="1" ht="11.25">
      <c r="C195" s="49"/>
      <c r="D195" s="49"/>
      <c r="E195" s="49"/>
      <c r="F195" s="49"/>
      <c r="G195" s="49"/>
      <c r="H195" s="49"/>
      <c r="I195" s="49"/>
      <c r="J195" s="49"/>
      <c r="K195" s="49"/>
      <c r="L195" s="49"/>
      <c r="M195" s="49"/>
      <c r="N195" s="49"/>
      <c r="O195" s="49"/>
      <c r="P195" s="49"/>
      <c r="Q195" s="49"/>
      <c r="R195" s="49"/>
    </row>
    <row r="196" spans="3:18" s="36" customFormat="1" ht="11.25">
      <c r="C196" s="49"/>
      <c r="D196" s="49"/>
      <c r="E196" s="49"/>
      <c r="F196" s="49"/>
      <c r="G196" s="49"/>
      <c r="H196" s="49"/>
      <c r="I196" s="49"/>
      <c r="J196" s="49"/>
      <c r="K196" s="49"/>
      <c r="L196" s="49"/>
      <c r="M196" s="49"/>
      <c r="N196" s="49"/>
      <c r="O196" s="49"/>
      <c r="P196" s="49"/>
      <c r="Q196" s="49"/>
      <c r="R196" s="49"/>
    </row>
    <row r="197" spans="3:18" s="36" customFormat="1" ht="11.25">
      <c r="C197" s="49"/>
      <c r="D197" s="49"/>
      <c r="E197" s="49"/>
      <c r="F197" s="49"/>
      <c r="G197" s="49"/>
      <c r="H197" s="49"/>
      <c r="I197" s="49"/>
      <c r="J197" s="49"/>
      <c r="K197" s="49"/>
      <c r="L197" s="49"/>
      <c r="M197" s="49"/>
      <c r="N197" s="49"/>
      <c r="O197" s="49"/>
      <c r="P197" s="49"/>
      <c r="Q197" s="49"/>
      <c r="R197" s="49"/>
    </row>
    <row r="198" spans="3:18" s="36" customFormat="1" ht="11.25">
      <c r="C198" s="49"/>
      <c r="D198" s="49"/>
      <c r="E198" s="49"/>
      <c r="F198" s="49"/>
      <c r="G198" s="49"/>
      <c r="H198" s="49"/>
      <c r="I198" s="49"/>
      <c r="J198" s="49"/>
      <c r="K198" s="49"/>
      <c r="L198" s="49"/>
      <c r="M198" s="49"/>
      <c r="N198" s="49"/>
      <c r="O198" s="49"/>
      <c r="P198" s="49"/>
      <c r="Q198" s="49"/>
      <c r="R198" s="49"/>
    </row>
    <row r="199" spans="3:18" s="36" customFormat="1" ht="11.25">
      <c r="C199" s="49"/>
      <c r="D199" s="49"/>
      <c r="E199" s="49"/>
      <c r="F199" s="49"/>
      <c r="G199" s="49"/>
      <c r="H199" s="49"/>
      <c r="I199" s="49"/>
      <c r="J199" s="49"/>
      <c r="K199" s="49"/>
      <c r="L199" s="49"/>
      <c r="M199" s="49"/>
      <c r="N199" s="49"/>
      <c r="O199" s="49"/>
      <c r="P199" s="49"/>
      <c r="Q199" s="49"/>
      <c r="R199" s="49"/>
    </row>
    <row r="200" spans="3:18" s="36" customFormat="1" ht="11.25">
      <c r="C200" s="49"/>
      <c r="D200" s="49"/>
      <c r="E200" s="49"/>
      <c r="F200" s="49"/>
      <c r="G200" s="49"/>
      <c r="H200" s="49"/>
      <c r="I200" s="49"/>
      <c r="J200" s="49"/>
      <c r="K200" s="49"/>
      <c r="L200" s="49"/>
      <c r="M200" s="49"/>
      <c r="N200" s="49"/>
      <c r="O200" s="49"/>
      <c r="P200" s="49"/>
      <c r="Q200" s="49"/>
      <c r="R200" s="49"/>
    </row>
    <row r="201" spans="3:18" s="36" customFormat="1" ht="11.25">
      <c r="C201" s="49"/>
      <c r="D201" s="49"/>
      <c r="E201" s="49"/>
      <c r="F201" s="49"/>
      <c r="G201" s="49"/>
      <c r="H201" s="49"/>
      <c r="I201" s="49"/>
      <c r="J201" s="49"/>
      <c r="K201" s="49"/>
      <c r="L201" s="49"/>
      <c r="M201" s="49"/>
      <c r="N201" s="49"/>
      <c r="O201" s="49"/>
      <c r="P201" s="49"/>
      <c r="Q201" s="49"/>
      <c r="R201" s="49"/>
    </row>
    <row r="202" spans="3:18" s="36" customFormat="1" ht="11.25">
      <c r="C202" s="49"/>
      <c r="D202" s="49"/>
      <c r="E202" s="49"/>
      <c r="F202" s="49"/>
      <c r="G202" s="49"/>
      <c r="H202" s="49"/>
      <c r="I202" s="49"/>
      <c r="J202" s="49"/>
      <c r="K202" s="49"/>
      <c r="L202" s="49"/>
      <c r="M202" s="49"/>
      <c r="N202" s="49"/>
      <c r="O202" s="49"/>
      <c r="P202" s="49"/>
      <c r="Q202" s="49"/>
      <c r="R202" s="49"/>
    </row>
    <row r="203" spans="3:18" s="36" customFormat="1" ht="11.25">
      <c r="C203" s="49"/>
      <c r="D203" s="49"/>
      <c r="E203" s="49"/>
      <c r="F203" s="49"/>
      <c r="G203" s="49"/>
      <c r="H203" s="49"/>
      <c r="I203" s="49"/>
      <c r="J203" s="49"/>
      <c r="K203" s="49"/>
      <c r="L203" s="49"/>
      <c r="M203" s="49"/>
      <c r="N203" s="49"/>
      <c r="O203" s="49"/>
      <c r="P203" s="49"/>
      <c r="Q203" s="49"/>
      <c r="R203" s="49"/>
    </row>
    <row r="204" spans="3:18" s="36" customFormat="1" ht="11.25">
      <c r="C204" s="49"/>
      <c r="D204" s="49"/>
      <c r="E204" s="49"/>
      <c r="F204" s="49"/>
      <c r="G204" s="49"/>
      <c r="H204" s="49"/>
      <c r="I204" s="49"/>
      <c r="J204" s="49"/>
      <c r="K204" s="49"/>
      <c r="L204" s="49"/>
      <c r="M204" s="49"/>
      <c r="N204" s="49"/>
      <c r="O204" s="49"/>
      <c r="P204" s="49"/>
      <c r="Q204" s="49"/>
      <c r="R204" s="49"/>
    </row>
    <row r="205" spans="3:18" s="36" customFormat="1" ht="11.25">
      <c r="C205" s="49"/>
      <c r="D205" s="49"/>
      <c r="E205" s="49"/>
      <c r="F205" s="49"/>
      <c r="G205" s="49"/>
      <c r="H205" s="49"/>
      <c r="I205" s="49"/>
      <c r="J205" s="49"/>
      <c r="K205" s="49"/>
      <c r="L205" s="49"/>
      <c r="M205" s="49"/>
      <c r="N205" s="49"/>
      <c r="O205" s="49"/>
      <c r="P205" s="49"/>
      <c r="Q205" s="49"/>
      <c r="R205" s="49"/>
    </row>
    <row r="206" spans="3:18" s="36" customFormat="1" ht="11.25">
      <c r="C206" s="49"/>
      <c r="D206" s="49"/>
      <c r="E206" s="49"/>
      <c r="F206" s="49"/>
      <c r="G206" s="49"/>
      <c r="H206" s="49"/>
      <c r="I206" s="49"/>
      <c r="J206" s="49"/>
      <c r="K206" s="49"/>
      <c r="L206" s="49"/>
      <c r="M206" s="49"/>
      <c r="N206" s="49"/>
      <c r="O206" s="49"/>
      <c r="P206" s="49"/>
      <c r="Q206" s="49"/>
      <c r="R206" s="49"/>
    </row>
    <row r="207" spans="3:18" s="36" customFormat="1" ht="11.25">
      <c r="C207" s="49"/>
      <c r="D207" s="49"/>
      <c r="E207" s="49"/>
      <c r="F207" s="49"/>
      <c r="G207" s="49"/>
      <c r="H207" s="49"/>
      <c r="I207" s="49"/>
      <c r="J207" s="49"/>
      <c r="K207" s="49"/>
      <c r="L207" s="49"/>
      <c r="M207" s="49"/>
      <c r="N207" s="49"/>
      <c r="O207" s="49"/>
      <c r="P207" s="49"/>
      <c r="Q207" s="49"/>
      <c r="R207" s="49"/>
    </row>
    <row r="208" spans="3:18" s="36" customFormat="1" ht="11.25">
      <c r="C208" s="49"/>
      <c r="D208" s="49"/>
      <c r="E208" s="49"/>
      <c r="F208" s="49"/>
      <c r="G208" s="49"/>
      <c r="H208" s="49"/>
      <c r="I208" s="49"/>
      <c r="J208" s="49"/>
      <c r="K208" s="49"/>
      <c r="L208" s="49"/>
      <c r="M208" s="49"/>
      <c r="N208" s="49"/>
      <c r="O208" s="49"/>
      <c r="P208" s="49"/>
      <c r="Q208" s="49"/>
      <c r="R208" s="49"/>
    </row>
    <row r="209" spans="3:18" s="36" customFormat="1" ht="11.25">
      <c r="C209" s="49"/>
      <c r="D209" s="49"/>
      <c r="E209" s="49"/>
      <c r="F209" s="49"/>
      <c r="G209" s="49"/>
      <c r="H209" s="49"/>
      <c r="I209" s="49"/>
      <c r="J209" s="49"/>
      <c r="K209" s="49"/>
      <c r="L209" s="49"/>
      <c r="M209" s="49"/>
      <c r="N209" s="49"/>
      <c r="O209" s="49"/>
      <c r="P209" s="49"/>
      <c r="Q209" s="49"/>
      <c r="R209" s="49"/>
    </row>
    <row r="210" spans="3:18" s="36" customFormat="1" ht="11.25">
      <c r="C210" s="49"/>
      <c r="D210" s="49"/>
      <c r="E210" s="49"/>
      <c r="F210" s="49"/>
      <c r="G210" s="49"/>
      <c r="H210" s="49"/>
      <c r="I210" s="49"/>
      <c r="J210" s="49"/>
      <c r="K210" s="49"/>
      <c r="L210" s="49"/>
      <c r="M210" s="49"/>
      <c r="N210" s="49"/>
      <c r="O210" s="49"/>
      <c r="P210" s="49"/>
      <c r="Q210" s="49"/>
      <c r="R210" s="49"/>
    </row>
    <row r="211" spans="3:18" s="36" customFormat="1" ht="11.25">
      <c r="C211" s="49"/>
      <c r="D211" s="49"/>
      <c r="E211" s="49"/>
      <c r="F211" s="49"/>
      <c r="G211" s="49"/>
      <c r="H211" s="49"/>
      <c r="I211" s="49"/>
      <c r="J211" s="49"/>
      <c r="K211" s="49"/>
      <c r="L211" s="49"/>
      <c r="M211" s="49"/>
      <c r="N211" s="49"/>
      <c r="O211" s="49"/>
      <c r="P211" s="49"/>
      <c r="Q211" s="49"/>
      <c r="R211" s="49"/>
    </row>
    <row r="212" spans="3:18" s="36" customFormat="1" ht="11.25">
      <c r="C212" s="49"/>
      <c r="D212" s="49"/>
      <c r="E212" s="49"/>
      <c r="F212" s="49"/>
      <c r="G212" s="49"/>
      <c r="H212" s="49"/>
      <c r="I212" s="49"/>
      <c r="J212" s="49"/>
      <c r="K212" s="49"/>
      <c r="L212" s="49"/>
      <c r="M212" s="49"/>
      <c r="N212" s="49"/>
      <c r="O212" s="49"/>
      <c r="P212" s="49"/>
      <c r="Q212" s="49"/>
      <c r="R212" s="49"/>
    </row>
    <row r="213" spans="3:18" s="36" customFormat="1" ht="11.25">
      <c r="C213" s="49"/>
      <c r="D213" s="49"/>
      <c r="E213" s="49"/>
      <c r="F213" s="49"/>
      <c r="G213" s="49"/>
      <c r="H213" s="49"/>
      <c r="I213" s="49"/>
      <c r="J213" s="49"/>
      <c r="K213" s="49"/>
      <c r="L213" s="49"/>
      <c r="M213" s="49"/>
      <c r="N213" s="49"/>
      <c r="O213" s="49"/>
      <c r="P213" s="49"/>
      <c r="Q213" s="49"/>
      <c r="R213" s="49"/>
    </row>
    <row r="214" spans="3:18" s="36" customFormat="1" ht="11.25">
      <c r="C214" s="49"/>
      <c r="D214" s="49"/>
      <c r="E214" s="49"/>
      <c r="F214" s="49"/>
      <c r="G214" s="49"/>
      <c r="H214" s="49"/>
      <c r="I214" s="49"/>
      <c r="J214" s="49"/>
      <c r="K214" s="49"/>
      <c r="L214" s="49"/>
      <c r="M214" s="49"/>
      <c r="N214" s="49"/>
      <c r="O214" s="49"/>
      <c r="P214" s="49"/>
      <c r="Q214" s="49"/>
      <c r="R214" s="49"/>
    </row>
  </sheetData>
  <mergeCells count="3">
    <mergeCell ref="Z26:AE26"/>
    <mergeCell ref="Z46:AE46"/>
    <mergeCell ref="Z170:AE170"/>
  </mergeCells>
  <printOptions/>
  <pageMargins left="0.75" right="0.75" top="1" bottom="1" header="0.5" footer="0.5"/>
  <pageSetup fitToHeight="1" fitToWidth="1" horizontalDpi="600" verticalDpi="600" orientation="portrait"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Actuarial &amp; Insurance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Walpole, Simon R (CN - Hong Kong)</dc:creator>
  <cp:keywords/>
  <dc:description/>
  <cp:lastModifiedBy>SOA User</cp:lastModifiedBy>
  <cp:lastPrinted>2006-08-17T04:13:01Z</cp:lastPrinted>
  <dcterms:created xsi:type="dcterms:W3CDTF">2000-08-22T08:00:06Z</dcterms:created>
  <dcterms:modified xsi:type="dcterms:W3CDTF">2011-09-26T15:51:56Z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P_PC1" linkTarget="PROP_EXP_PC1">
    <vt:lpwstr>#REF!</vt:lpwstr>
  </property>
</Properties>
</file>