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earch\Practice Research\CC187 Actuarial Weather Extremes July 26 2022 St Louis Extreme Precipitation\"/>
    </mc:Choice>
  </mc:AlternateContent>
  <xr:revisionPtr revIDLastSave="0" documentId="8_{8E8038AF-8D26-46A7-8A3B-2DB892B4D519}" xr6:coauthVersionLast="47" xr6:coauthVersionMax="47" xr10:uidLastSave="{00000000-0000-0000-0000-000000000000}"/>
  <bookViews>
    <workbookView xWindow="-120" yWindow="-120" windowWidth="29040" windowHeight="15840" xr2:uid="{2455B9E8-13BB-0F4C-9D79-4CCDB3D92502}"/>
  </bookViews>
  <sheets>
    <sheet name="JKL" sheetId="1" r:id="rId1"/>
    <sheet name="STL" sheetId="3" r:id="rId2"/>
    <sheet name="STL Gamma" sheetId="2" r:id="rId3"/>
  </sheets>
  <definedNames>
    <definedName name="_xlnm._FilterDatabase" localSheetId="0" hidden="1">JKL!$A$4:$M$514</definedName>
    <definedName name="_xlnm._FilterDatabase" localSheetId="1" hidden="1">STL!$A$3:$M$513</definedName>
    <definedName name="_xlnm._FilterDatabase" localSheetId="2" hidden="1">'STL Gamma'!$Z$3:$AB$513</definedName>
    <definedName name="_xlchart.v1.0" hidden="1">STL!$F$3</definedName>
    <definedName name="_xlchart.v1.1" hidden="1">STL!$F$4:$F$513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2" l="1"/>
  <c r="R5" i="2"/>
  <c r="S5" i="2" s="1"/>
  <c r="AH10" i="2"/>
  <c r="AI10" i="2" s="1"/>
  <c r="AJ8" i="2"/>
  <c r="AJ7" i="2"/>
  <c r="O4" i="2"/>
  <c r="E1" i="3"/>
  <c r="F1" i="3"/>
  <c r="G1" i="3"/>
  <c r="H1" i="3"/>
  <c r="E2" i="3"/>
  <c r="F2" i="3"/>
  <c r="L4" i="3" s="1"/>
  <c r="G2" i="3"/>
  <c r="H2" i="3"/>
  <c r="L3" i="3"/>
  <c r="M4" i="3"/>
  <c r="M5" i="3"/>
  <c r="L6" i="3"/>
  <c r="M6" i="3"/>
  <c r="L7" i="3"/>
  <c r="M7" i="3"/>
  <c r="M8" i="3"/>
  <c r="M9" i="3"/>
  <c r="L10" i="3"/>
  <c r="M10" i="3"/>
  <c r="L11" i="3"/>
  <c r="M11" i="3"/>
  <c r="M12" i="3"/>
  <c r="M13" i="3"/>
  <c r="L14" i="3"/>
  <c r="M14" i="3"/>
  <c r="L15" i="3"/>
  <c r="M15" i="3"/>
  <c r="M16" i="3"/>
  <c r="M17" i="3"/>
  <c r="L18" i="3"/>
  <c r="M18" i="3"/>
  <c r="L19" i="3"/>
  <c r="M19" i="3"/>
  <c r="M20" i="3"/>
  <c r="M21" i="3"/>
  <c r="L22" i="3"/>
  <c r="M22" i="3"/>
  <c r="L23" i="3"/>
  <c r="M23" i="3"/>
  <c r="M24" i="3"/>
  <c r="M25" i="3"/>
  <c r="L26" i="3"/>
  <c r="M26" i="3"/>
  <c r="L27" i="3"/>
  <c r="M27" i="3"/>
  <c r="M28" i="3"/>
  <c r="M29" i="3"/>
  <c r="L30" i="3"/>
  <c r="M30" i="3"/>
  <c r="L31" i="3"/>
  <c r="M31" i="3"/>
  <c r="M32" i="3"/>
  <c r="M33" i="3"/>
  <c r="L34" i="3"/>
  <c r="M34" i="3"/>
  <c r="L35" i="3"/>
  <c r="M35" i="3"/>
  <c r="M36" i="3"/>
  <c r="M37" i="3"/>
  <c r="L38" i="3"/>
  <c r="M38" i="3"/>
  <c r="L39" i="3"/>
  <c r="M39" i="3"/>
  <c r="M40" i="3"/>
  <c r="M41" i="3"/>
  <c r="L42" i="3"/>
  <c r="M42" i="3"/>
  <c r="L43" i="3"/>
  <c r="M43" i="3"/>
  <c r="M44" i="3"/>
  <c r="M45" i="3"/>
  <c r="L46" i="3"/>
  <c r="M46" i="3"/>
  <c r="L47" i="3"/>
  <c r="M47" i="3"/>
  <c r="M48" i="3"/>
  <c r="M49" i="3"/>
  <c r="L50" i="3"/>
  <c r="M50" i="3"/>
  <c r="L51" i="3"/>
  <c r="M51" i="3"/>
  <c r="M52" i="3"/>
  <c r="M53" i="3"/>
  <c r="L54" i="3"/>
  <c r="M54" i="3"/>
  <c r="L55" i="3"/>
  <c r="M55" i="3"/>
  <c r="M56" i="3"/>
  <c r="M57" i="3"/>
  <c r="L58" i="3"/>
  <c r="M58" i="3"/>
  <c r="L59" i="3"/>
  <c r="M59" i="3"/>
  <c r="M60" i="3"/>
  <c r="M61" i="3"/>
  <c r="L62" i="3"/>
  <c r="M62" i="3"/>
  <c r="L63" i="3"/>
  <c r="M63" i="3"/>
  <c r="M64" i="3"/>
  <c r="M65" i="3"/>
  <c r="L66" i="3"/>
  <c r="M66" i="3"/>
  <c r="L67" i="3"/>
  <c r="M67" i="3"/>
  <c r="M68" i="3"/>
  <c r="M69" i="3"/>
  <c r="L70" i="3"/>
  <c r="M70" i="3"/>
  <c r="L71" i="3"/>
  <c r="M71" i="3"/>
  <c r="M72" i="3"/>
  <c r="M73" i="3"/>
  <c r="L74" i="3"/>
  <c r="M74" i="3"/>
  <c r="L75" i="3"/>
  <c r="M75" i="3"/>
  <c r="M76" i="3"/>
  <c r="M77" i="3"/>
  <c r="L78" i="3"/>
  <c r="M78" i="3"/>
  <c r="L79" i="3"/>
  <c r="M79" i="3"/>
  <c r="M80" i="3"/>
  <c r="M81" i="3"/>
  <c r="L82" i="3"/>
  <c r="M82" i="3"/>
  <c r="L83" i="3"/>
  <c r="M83" i="3"/>
  <c r="M84" i="3"/>
  <c r="M85" i="3"/>
  <c r="L86" i="3"/>
  <c r="M86" i="3"/>
  <c r="L87" i="3"/>
  <c r="M87" i="3"/>
  <c r="M88" i="3"/>
  <c r="M89" i="3"/>
  <c r="L90" i="3"/>
  <c r="M90" i="3"/>
  <c r="L91" i="3"/>
  <c r="M91" i="3"/>
  <c r="M92" i="3"/>
  <c r="M93" i="3"/>
  <c r="L94" i="3"/>
  <c r="M94" i="3"/>
  <c r="L95" i="3"/>
  <c r="M95" i="3"/>
  <c r="M96" i="3"/>
  <c r="M97" i="3"/>
  <c r="L98" i="3"/>
  <c r="M98" i="3"/>
  <c r="L99" i="3"/>
  <c r="M99" i="3"/>
  <c r="M100" i="3"/>
  <c r="M101" i="3"/>
  <c r="L102" i="3"/>
  <c r="M102" i="3"/>
  <c r="L103" i="3"/>
  <c r="M103" i="3"/>
  <c r="M104" i="3"/>
  <c r="M105" i="3"/>
  <c r="L106" i="3"/>
  <c r="M106" i="3"/>
  <c r="L107" i="3"/>
  <c r="M107" i="3"/>
  <c r="M108" i="3"/>
  <c r="M109" i="3"/>
  <c r="L110" i="3"/>
  <c r="M110" i="3"/>
  <c r="L111" i="3"/>
  <c r="M111" i="3"/>
  <c r="M112" i="3"/>
  <c r="M113" i="3"/>
  <c r="L114" i="3"/>
  <c r="M114" i="3"/>
  <c r="L115" i="3"/>
  <c r="M115" i="3"/>
  <c r="M116" i="3"/>
  <c r="M117" i="3"/>
  <c r="L118" i="3"/>
  <c r="M118" i="3"/>
  <c r="L119" i="3"/>
  <c r="M119" i="3"/>
  <c r="M120" i="3"/>
  <c r="M121" i="3"/>
  <c r="L122" i="3"/>
  <c r="M122" i="3"/>
  <c r="L123" i="3"/>
  <c r="M123" i="3"/>
  <c r="M124" i="3"/>
  <c r="M125" i="3"/>
  <c r="L126" i="3"/>
  <c r="M126" i="3"/>
  <c r="L127" i="3"/>
  <c r="M127" i="3"/>
  <c r="M128" i="3"/>
  <c r="M129" i="3"/>
  <c r="L130" i="3"/>
  <c r="M130" i="3"/>
  <c r="L131" i="3"/>
  <c r="M131" i="3"/>
  <c r="M132" i="3"/>
  <c r="M133" i="3"/>
  <c r="L134" i="3"/>
  <c r="M134" i="3"/>
  <c r="L135" i="3"/>
  <c r="M135" i="3"/>
  <c r="M136" i="3"/>
  <c r="M137" i="3"/>
  <c r="L138" i="3"/>
  <c r="M138" i="3"/>
  <c r="L139" i="3"/>
  <c r="M139" i="3"/>
  <c r="M140" i="3"/>
  <c r="M141" i="3"/>
  <c r="L142" i="3"/>
  <c r="M142" i="3"/>
  <c r="L143" i="3"/>
  <c r="M143" i="3"/>
  <c r="M144" i="3"/>
  <c r="M145" i="3"/>
  <c r="L146" i="3"/>
  <c r="M146" i="3"/>
  <c r="L147" i="3"/>
  <c r="M147" i="3"/>
  <c r="M148" i="3"/>
  <c r="M149" i="3"/>
  <c r="L150" i="3"/>
  <c r="M150" i="3"/>
  <c r="L151" i="3"/>
  <c r="M151" i="3"/>
  <c r="M152" i="3"/>
  <c r="M153" i="3"/>
  <c r="L154" i="3"/>
  <c r="M154" i="3"/>
  <c r="L155" i="3"/>
  <c r="M155" i="3"/>
  <c r="M156" i="3"/>
  <c r="M157" i="3"/>
  <c r="L158" i="3"/>
  <c r="M158" i="3"/>
  <c r="L159" i="3"/>
  <c r="M159" i="3"/>
  <c r="M160" i="3"/>
  <c r="M161" i="3"/>
  <c r="L162" i="3"/>
  <c r="M162" i="3"/>
  <c r="L163" i="3"/>
  <c r="M163" i="3"/>
  <c r="M164" i="3"/>
  <c r="M165" i="3"/>
  <c r="L166" i="3"/>
  <c r="M166" i="3"/>
  <c r="L167" i="3"/>
  <c r="M167" i="3"/>
  <c r="M168" i="3"/>
  <c r="M169" i="3"/>
  <c r="L170" i="3"/>
  <c r="M170" i="3"/>
  <c r="L171" i="3"/>
  <c r="M171" i="3"/>
  <c r="M172" i="3"/>
  <c r="M173" i="3"/>
  <c r="L174" i="3"/>
  <c r="M174" i="3"/>
  <c r="L175" i="3"/>
  <c r="M175" i="3"/>
  <c r="M176" i="3"/>
  <c r="M177" i="3"/>
  <c r="L178" i="3"/>
  <c r="M178" i="3"/>
  <c r="L179" i="3"/>
  <c r="M179" i="3"/>
  <c r="M180" i="3"/>
  <c r="M181" i="3"/>
  <c r="L182" i="3"/>
  <c r="M182" i="3"/>
  <c r="L183" i="3"/>
  <c r="M183" i="3"/>
  <c r="M184" i="3"/>
  <c r="M185" i="3"/>
  <c r="L186" i="3"/>
  <c r="M186" i="3"/>
  <c r="L187" i="3"/>
  <c r="M187" i="3"/>
  <c r="M188" i="3"/>
  <c r="M189" i="3"/>
  <c r="L190" i="3"/>
  <c r="M190" i="3"/>
  <c r="L191" i="3"/>
  <c r="M191" i="3"/>
  <c r="M192" i="3"/>
  <c r="M193" i="3"/>
  <c r="L194" i="3"/>
  <c r="M194" i="3"/>
  <c r="L195" i="3"/>
  <c r="M195" i="3"/>
  <c r="M196" i="3"/>
  <c r="M197" i="3"/>
  <c r="L198" i="3"/>
  <c r="M198" i="3"/>
  <c r="L199" i="3"/>
  <c r="M199" i="3"/>
  <c r="M200" i="3"/>
  <c r="M201" i="3"/>
  <c r="L202" i="3"/>
  <c r="M202" i="3"/>
  <c r="L203" i="3"/>
  <c r="M203" i="3"/>
  <c r="M204" i="3"/>
  <c r="M205" i="3"/>
  <c r="L206" i="3"/>
  <c r="M206" i="3"/>
  <c r="L207" i="3"/>
  <c r="M207" i="3"/>
  <c r="M208" i="3"/>
  <c r="M209" i="3"/>
  <c r="L210" i="3"/>
  <c r="M210" i="3"/>
  <c r="L211" i="3"/>
  <c r="M211" i="3"/>
  <c r="M212" i="3"/>
  <c r="M213" i="3"/>
  <c r="L214" i="3"/>
  <c r="M214" i="3"/>
  <c r="L215" i="3"/>
  <c r="M215" i="3"/>
  <c r="M216" i="3"/>
  <c r="M217" i="3"/>
  <c r="L218" i="3"/>
  <c r="M218" i="3"/>
  <c r="L219" i="3"/>
  <c r="M219" i="3"/>
  <c r="M220" i="3"/>
  <c r="M221" i="3"/>
  <c r="L222" i="3"/>
  <c r="M222" i="3"/>
  <c r="L223" i="3"/>
  <c r="M223" i="3"/>
  <c r="M224" i="3"/>
  <c r="M225" i="3"/>
  <c r="L226" i="3"/>
  <c r="M226" i="3"/>
  <c r="L227" i="3"/>
  <c r="M227" i="3"/>
  <c r="M228" i="3"/>
  <c r="M229" i="3"/>
  <c r="L230" i="3"/>
  <c r="M230" i="3"/>
  <c r="L231" i="3"/>
  <c r="M231" i="3"/>
  <c r="M232" i="3"/>
  <c r="M233" i="3"/>
  <c r="L234" i="3"/>
  <c r="M234" i="3"/>
  <c r="L235" i="3"/>
  <c r="M235" i="3"/>
  <c r="M236" i="3"/>
  <c r="M237" i="3"/>
  <c r="L238" i="3"/>
  <c r="M238" i="3"/>
  <c r="L239" i="3"/>
  <c r="M239" i="3"/>
  <c r="M240" i="3"/>
  <c r="M241" i="3"/>
  <c r="L242" i="3"/>
  <c r="M242" i="3"/>
  <c r="L243" i="3"/>
  <c r="M243" i="3"/>
  <c r="M244" i="3"/>
  <c r="M245" i="3"/>
  <c r="L246" i="3"/>
  <c r="M246" i="3"/>
  <c r="L247" i="3"/>
  <c r="M247" i="3"/>
  <c r="M248" i="3"/>
  <c r="M249" i="3"/>
  <c r="L250" i="3"/>
  <c r="M250" i="3"/>
  <c r="L251" i="3"/>
  <c r="M251" i="3"/>
  <c r="M252" i="3"/>
  <c r="M253" i="3"/>
  <c r="L254" i="3"/>
  <c r="M254" i="3"/>
  <c r="L255" i="3"/>
  <c r="M255" i="3"/>
  <c r="M256" i="3"/>
  <c r="M257" i="3"/>
  <c r="L258" i="3"/>
  <c r="M258" i="3"/>
  <c r="L259" i="3"/>
  <c r="M259" i="3"/>
  <c r="M260" i="3"/>
  <c r="M261" i="3"/>
  <c r="L262" i="3"/>
  <c r="M262" i="3"/>
  <c r="L263" i="3"/>
  <c r="M263" i="3"/>
  <c r="M264" i="3"/>
  <c r="M265" i="3"/>
  <c r="L266" i="3"/>
  <c r="M266" i="3"/>
  <c r="L267" i="3"/>
  <c r="M267" i="3"/>
  <c r="M268" i="3"/>
  <c r="M269" i="3"/>
  <c r="L270" i="3"/>
  <c r="M270" i="3"/>
  <c r="L271" i="3"/>
  <c r="M271" i="3"/>
  <c r="M272" i="3"/>
  <c r="M273" i="3"/>
  <c r="L274" i="3"/>
  <c r="M274" i="3"/>
  <c r="L275" i="3"/>
  <c r="M275" i="3"/>
  <c r="M276" i="3"/>
  <c r="M277" i="3"/>
  <c r="L278" i="3"/>
  <c r="M278" i="3"/>
  <c r="L279" i="3"/>
  <c r="M279" i="3"/>
  <c r="M280" i="3"/>
  <c r="M281" i="3"/>
  <c r="L282" i="3"/>
  <c r="M282" i="3"/>
  <c r="L283" i="3"/>
  <c r="M283" i="3"/>
  <c r="M284" i="3"/>
  <c r="M285" i="3"/>
  <c r="L286" i="3"/>
  <c r="M286" i="3"/>
  <c r="L287" i="3"/>
  <c r="M287" i="3"/>
  <c r="M288" i="3"/>
  <c r="M289" i="3"/>
  <c r="L290" i="3"/>
  <c r="M290" i="3"/>
  <c r="L291" i="3"/>
  <c r="M291" i="3"/>
  <c r="M292" i="3"/>
  <c r="M293" i="3"/>
  <c r="L294" i="3"/>
  <c r="M294" i="3"/>
  <c r="L295" i="3"/>
  <c r="M295" i="3"/>
  <c r="L296" i="3"/>
  <c r="M296" i="3"/>
  <c r="M297" i="3"/>
  <c r="L298" i="3"/>
  <c r="M298" i="3"/>
  <c r="L299" i="3"/>
  <c r="M299" i="3"/>
  <c r="L300" i="3"/>
  <c r="M300" i="3"/>
  <c r="M301" i="3"/>
  <c r="L302" i="3"/>
  <c r="M302" i="3"/>
  <c r="L303" i="3"/>
  <c r="M303" i="3"/>
  <c r="L304" i="3"/>
  <c r="M304" i="3"/>
  <c r="M305" i="3"/>
  <c r="L306" i="3"/>
  <c r="M306" i="3"/>
  <c r="L307" i="3"/>
  <c r="M307" i="3"/>
  <c r="L308" i="3"/>
  <c r="M308" i="3"/>
  <c r="M309" i="3"/>
  <c r="L310" i="3"/>
  <c r="M310" i="3"/>
  <c r="L311" i="3"/>
  <c r="M311" i="3"/>
  <c r="L312" i="3"/>
  <c r="M312" i="3"/>
  <c r="M313" i="3"/>
  <c r="L314" i="3"/>
  <c r="M314" i="3"/>
  <c r="L315" i="3"/>
  <c r="M315" i="3"/>
  <c r="L316" i="3"/>
  <c r="M316" i="3"/>
  <c r="M317" i="3"/>
  <c r="L318" i="3"/>
  <c r="M318" i="3"/>
  <c r="L319" i="3"/>
  <c r="M319" i="3"/>
  <c r="L320" i="3"/>
  <c r="M320" i="3"/>
  <c r="M321" i="3"/>
  <c r="L322" i="3"/>
  <c r="M322" i="3"/>
  <c r="L323" i="3"/>
  <c r="M323" i="3"/>
  <c r="L324" i="3"/>
  <c r="M324" i="3"/>
  <c r="M325" i="3"/>
  <c r="L326" i="3"/>
  <c r="M326" i="3"/>
  <c r="L327" i="3"/>
  <c r="M327" i="3"/>
  <c r="L328" i="3"/>
  <c r="M328" i="3"/>
  <c r="M329" i="3"/>
  <c r="L330" i="3"/>
  <c r="M330" i="3"/>
  <c r="L331" i="3"/>
  <c r="M331" i="3"/>
  <c r="L332" i="3"/>
  <c r="M332" i="3"/>
  <c r="M333" i="3"/>
  <c r="L334" i="3"/>
  <c r="M334" i="3"/>
  <c r="L335" i="3"/>
  <c r="M335" i="3"/>
  <c r="L336" i="3"/>
  <c r="M336" i="3"/>
  <c r="M337" i="3"/>
  <c r="L338" i="3"/>
  <c r="M338" i="3"/>
  <c r="L339" i="3"/>
  <c r="M339" i="3"/>
  <c r="L340" i="3"/>
  <c r="M340" i="3"/>
  <c r="M341" i="3"/>
  <c r="L342" i="3"/>
  <c r="M342" i="3"/>
  <c r="L343" i="3"/>
  <c r="M343" i="3"/>
  <c r="L344" i="3"/>
  <c r="M344" i="3"/>
  <c r="L345" i="3"/>
  <c r="M345" i="3"/>
  <c r="L346" i="3"/>
  <c r="M346" i="3"/>
  <c r="L347" i="3"/>
  <c r="M347" i="3"/>
  <c r="L348" i="3"/>
  <c r="M348" i="3"/>
  <c r="L349" i="3"/>
  <c r="M349" i="3"/>
  <c r="L350" i="3"/>
  <c r="M350" i="3"/>
  <c r="L351" i="3"/>
  <c r="M351" i="3"/>
  <c r="L352" i="3"/>
  <c r="M352" i="3"/>
  <c r="L353" i="3"/>
  <c r="M353" i="3"/>
  <c r="L354" i="3"/>
  <c r="M354" i="3"/>
  <c r="L355" i="3"/>
  <c r="M355" i="3"/>
  <c r="L356" i="3"/>
  <c r="M356" i="3"/>
  <c r="L357" i="3"/>
  <c r="M357" i="3"/>
  <c r="L358" i="3"/>
  <c r="M358" i="3"/>
  <c r="L359" i="3"/>
  <c r="M359" i="3"/>
  <c r="L360" i="3"/>
  <c r="M360" i="3"/>
  <c r="L361" i="3"/>
  <c r="M361" i="3"/>
  <c r="L362" i="3"/>
  <c r="M362" i="3"/>
  <c r="L363" i="3"/>
  <c r="M363" i="3"/>
  <c r="L364" i="3"/>
  <c r="M364" i="3"/>
  <c r="L365" i="3"/>
  <c r="M365" i="3"/>
  <c r="L366" i="3"/>
  <c r="M366" i="3"/>
  <c r="L367" i="3"/>
  <c r="M367" i="3"/>
  <c r="L368" i="3"/>
  <c r="M368" i="3"/>
  <c r="L369" i="3"/>
  <c r="M369" i="3"/>
  <c r="L370" i="3"/>
  <c r="M370" i="3"/>
  <c r="L371" i="3"/>
  <c r="M371" i="3"/>
  <c r="L372" i="3"/>
  <c r="M372" i="3"/>
  <c r="L373" i="3"/>
  <c r="M373" i="3"/>
  <c r="L374" i="3"/>
  <c r="M374" i="3"/>
  <c r="L375" i="3"/>
  <c r="M375" i="3"/>
  <c r="L376" i="3"/>
  <c r="M376" i="3"/>
  <c r="L377" i="3"/>
  <c r="M377" i="3"/>
  <c r="L378" i="3"/>
  <c r="M378" i="3"/>
  <c r="L379" i="3"/>
  <c r="M379" i="3"/>
  <c r="L380" i="3"/>
  <c r="M380" i="3"/>
  <c r="L381" i="3"/>
  <c r="M381" i="3"/>
  <c r="L382" i="3"/>
  <c r="M382" i="3"/>
  <c r="L383" i="3"/>
  <c r="M383" i="3"/>
  <c r="L384" i="3"/>
  <c r="M384" i="3"/>
  <c r="L385" i="3"/>
  <c r="M385" i="3"/>
  <c r="L386" i="3"/>
  <c r="M386" i="3"/>
  <c r="L387" i="3"/>
  <c r="M387" i="3"/>
  <c r="L388" i="3"/>
  <c r="M388" i="3"/>
  <c r="L389" i="3"/>
  <c r="M389" i="3"/>
  <c r="L390" i="3"/>
  <c r="M390" i="3"/>
  <c r="L391" i="3"/>
  <c r="M391" i="3"/>
  <c r="L392" i="3"/>
  <c r="M392" i="3"/>
  <c r="L393" i="3"/>
  <c r="M393" i="3"/>
  <c r="L394" i="3"/>
  <c r="M394" i="3"/>
  <c r="L395" i="3"/>
  <c r="M395" i="3"/>
  <c r="L396" i="3"/>
  <c r="M396" i="3"/>
  <c r="L397" i="3"/>
  <c r="M397" i="3"/>
  <c r="L398" i="3"/>
  <c r="M398" i="3"/>
  <c r="L399" i="3"/>
  <c r="M399" i="3"/>
  <c r="L400" i="3"/>
  <c r="M400" i="3"/>
  <c r="L401" i="3"/>
  <c r="M401" i="3"/>
  <c r="L402" i="3"/>
  <c r="M402" i="3"/>
  <c r="L403" i="3"/>
  <c r="M403" i="3"/>
  <c r="L404" i="3"/>
  <c r="M404" i="3"/>
  <c r="L405" i="3"/>
  <c r="M405" i="3"/>
  <c r="L406" i="3"/>
  <c r="M406" i="3"/>
  <c r="L407" i="3"/>
  <c r="M407" i="3"/>
  <c r="L408" i="3"/>
  <c r="M408" i="3"/>
  <c r="L409" i="3"/>
  <c r="M409" i="3"/>
  <c r="L410" i="3"/>
  <c r="M410" i="3"/>
  <c r="L411" i="3"/>
  <c r="M411" i="3"/>
  <c r="L412" i="3"/>
  <c r="M412" i="3"/>
  <c r="L413" i="3"/>
  <c r="M413" i="3"/>
  <c r="L414" i="3"/>
  <c r="M414" i="3"/>
  <c r="L415" i="3"/>
  <c r="M415" i="3"/>
  <c r="L416" i="3"/>
  <c r="M416" i="3"/>
  <c r="L417" i="3"/>
  <c r="M417" i="3"/>
  <c r="L418" i="3"/>
  <c r="M418" i="3"/>
  <c r="L419" i="3"/>
  <c r="M419" i="3"/>
  <c r="L420" i="3"/>
  <c r="M420" i="3"/>
  <c r="L421" i="3"/>
  <c r="M421" i="3"/>
  <c r="L422" i="3"/>
  <c r="M422" i="3"/>
  <c r="L423" i="3"/>
  <c r="M423" i="3"/>
  <c r="L424" i="3"/>
  <c r="M424" i="3"/>
  <c r="L425" i="3"/>
  <c r="M425" i="3"/>
  <c r="L426" i="3"/>
  <c r="M426" i="3"/>
  <c r="L427" i="3"/>
  <c r="M427" i="3"/>
  <c r="L428" i="3"/>
  <c r="M428" i="3"/>
  <c r="L429" i="3"/>
  <c r="M429" i="3"/>
  <c r="L430" i="3"/>
  <c r="M430" i="3"/>
  <c r="L431" i="3"/>
  <c r="M431" i="3"/>
  <c r="L432" i="3"/>
  <c r="M432" i="3"/>
  <c r="L433" i="3"/>
  <c r="M433" i="3"/>
  <c r="L434" i="3"/>
  <c r="M434" i="3"/>
  <c r="L435" i="3"/>
  <c r="M435" i="3"/>
  <c r="L436" i="3"/>
  <c r="M436" i="3"/>
  <c r="L437" i="3"/>
  <c r="M437" i="3"/>
  <c r="L438" i="3"/>
  <c r="M438" i="3"/>
  <c r="L439" i="3"/>
  <c r="M439" i="3"/>
  <c r="L440" i="3"/>
  <c r="M440" i="3"/>
  <c r="L441" i="3"/>
  <c r="M441" i="3"/>
  <c r="L442" i="3"/>
  <c r="M442" i="3"/>
  <c r="L443" i="3"/>
  <c r="M443" i="3"/>
  <c r="L444" i="3"/>
  <c r="M444" i="3"/>
  <c r="L445" i="3"/>
  <c r="M445" i="3"/>
  <c r="L446" i="3"/>
  <c r="M446" i="3"/>
  <c r="L447" i="3"/>
  <c r="M447" i="3"/>
  <c r="L448" i="3"/>
  <c r="M448" i="3"/>
  <c r="L449" i="3"/>
  <c r="M449" i="3"/>
  <c r="L450" i="3"/>
  <c r="M450" i="3"/>
  <c r="L451" i="3"/>
  <c r="M451" i="3"/>
  <c r="L452" i="3"/>
  <c r="M452" i="3"/>
  <c r="L453" i="3"/>
  <c r="M453" i="3"/>
  <c r="L454" i="3"/>
  <c r="M454" i="3"/>
  <c r="L455" i="3"/>
  <c r="M455" i="3"/>
  <c r="L456" i="3"/>
  <c r="M456" i="3"/>
  <c r="L457" i="3"/>
  <c r="M457" i="3"/>
  <c r="L458" i="3"/>
  <c r="M458" i="3"/>
  <c r="L459" i="3"/>
  <c r="M459" i="3"/>
  <c r="L460" i="3"/>
  <c r="M460" i="3"/>
  <c r="L461" i="3"/>
  <c r="M461" i="3"/>
  <c r="L462" i="3"/>
  <c r="M462" i="3"/>
  <c r="L463" i="3"/>
  <c r="M463" i="3"/>
  <c r="L464" i="3"/>
  <c r="M464" i="3"/>
  <c r="L465" i="3"/>
  <c r="M465" i="3"/>
  <c r="L466" i="3"/>
  <c r="M466" i="3"/>
  <c r="L467" i="3"/>
  <c r="M467" i="3"/>
  <c r="L468" i="3"/>
  <c r="M468" i="3"/>
  <c r="L469" i="3"/>
  <c r="M469" i="3"/>
  <c r="L470" i="3"/>
  <c r="M470" i="3"/>
  <c r="L471" i="3"/>
  <c r="M471" i="3"/>
  <c r="L472" i="3"/>
  <c r="M472" i="3"/>
  <c r="L473" i="3"/>
  <c r="M473" i="3"/>
  <c r="L474" i="3"/>
  <c r="M474" i="3"/>
  <c r="L475" i="3"/>
  <c r="M475" i="3"/>
  <c r="L476" i="3"/>
  <c r="M476" i="3"/>
  <c r="L477" i="3"/>
  <c r="M477" i="3"/>
  <c r="L478" i="3"/>
  <c r="M478" i="3"/>
  <c r="L479" i="3"/>
  <c r="M479" i="3"/>
  <c r="L480" i="3"/>
  <c r="M480" i="3"/>
  <c r="L481" i="3"/>
  <c r="M481" i="3"/>
  <c r="L482" i="3"/>
  <c r="M482" i="3"/>
  <c r="L483" i="3"/>
  <c r="M483" i="3"/>
  <c r="L484" i="3"/>
  <c r="M484" i="3"/>
  <c r="L485" i="3"/>
  <c r="M485" i="3"/>
  <c r="L486" i="3"/>
  <c r="M486" i="3"/>
  <c r="L487" i="3"/>
  <c r="M487" i="3"/>
  <c r="L488" i="3"/>
  <c r="M488" i="3"/>
  <c r="L489" i="3"/>
  <c r="M489" i="3"/>
  <c r="L490" i="3"/>
  <c r="M490" i="3"/>
  <c r="L491" i="3"/>
  <c r="M491" i="3"/>
  <c r="L492" i="3"/>
  <c r="M492" i="3"/>
  <c r="L493" i="3"/>
  <c r="M493" i="3"/>
  <c r="L494" i="3"/>
  <c r="M494" i="3"/>
  <c r="L495" i="3"/>
  <c r="M495" i="3"/>
  <c r="L496" i="3"/>
  <c r="M496" i="3"/>
  <c r="L497" i="3"/>
  <c r="M497" i="3"/>
  <c r="L498" i="3"/>
  <c r="M498" i="3"/>
  <c r="L499" i="3"/>
  <c r="M499" i="3"/>
  <c r="L500" i="3"/>
  <c r="M500" i="3"/>
  <c r="L501" i="3"/>
  <c r="M501" i="3"/>
  <c r="L502" i="3"/>
  <c r="M502" i="3"/>
  <c r="L503" i="3"/>
  <c r="M503" i="3"/>
  <c r="L504" i="3"/>
  <c r="M504" i="3"/>
  <c r="L505" i="3"/>
  <c r="M505" i="3"/>
  <c r="L506" i="3"/>
  <c r="M506" i="3"/>
  <c r="L507" i="3"/>
  <c r="M507" i="3"/>
  <c r="L508" i="3"/>
  <c r="M508" i="3"/>
  <c r="L509" i="3"/>
  <c r="M509" i="3"/>
  <c r="L510" i="3"/>
  <c r="M510" i="3"/>
  <c r="L511" i="3"/>
  <c r="M511" i="3"/>
  <c r="L512" i="3"/>
  <c r="M512" i="3"/>
  <c r="L513" i="3"/>
  <c r="M513" i="3"/>
  <c r="AJ9" i="2" l="1"/>
  <c r="L341" i="3"/>
  <c r="L337" i="3"/>
  <c r="L333" i="3"/>
  <c r="L329" i="3"/>
  <c r="L325" i="3"/>
  <c r="L321" i="3"/>
  <c r="L317" i="3"/>
  <c r="L313" i="3"/>
  <c r="L309" i="3"/>
  <c r="L305" i="3"/>
  <c r="L301" i="3"/>
  <c r="L297" i="3"/>
  <c r="L293" i="3"/>
  <c r="L289" i="3"/>
  <c r="L285" i="3"/>
  <c r="L281" i="3"/>
  <c r="L277" i="3"/>
  <c r="L273" i="3"/>
  <c r="L269" i="3"/>
  <c r="L265" i="3"/>
  <c r="L261" i="3"/>
  <c r="L257" i="3"/>
  <c r="L253" i="3"/>
  <c r="L249" i="3"/>
  <c r="L245" i="3"/>
  <c r="L241" i="3"/>
  <c r="L237" i="3"/>
  <c r="L233" i="3"/>
  <c r="L229" i="3"/>
  <c r="L225" i="3"/>
  <c r="L221" i="3"/>
  <c r="L217" i="3"/>
  <c r="L213" i="3"/>
  <c r="L209" i="3"/>
  <c r="L205" i="3"/>
  <c r="L201" i="3"/>
  <c r="L197" i="3"/>
  <c r="L193" i="3"/>
  <c r="L189" i="3"/>
  <c r="L185" i="3"/>
  <c r="L181" i="3"/>
  <c r="L177" i="3"/>
  <c r="L173" i="3"/>
  <c r="L169" i="3"/>
  <c r="L165" i="3"/>
  <c r="L161" i="3"/>
  <c r="L157" i="3"/>
  <c r="L153" i="3"/>
  <c r="L149" i="3"/>
  <c r="L145" i="3"/>
  <c r="L141" i="3"/>
  <c r="L137" i="3"/>
  <c r="L133" i="3"/>
  <c r="L129" i="3"/>
  <c r="L125" i="3"/>
  <c r="L121" i="3"/>
  <c r="L117" i="3"/>
  <c r="L113" i="3"/>
  <c r="L109" i="3"/>
  <c r="L105" i="3"/>
  <c r="L101" i="3"/>
  <c r="L97" i="3"/>
  <c r="L93" i="3"/>
  <c r="L89" i="3"/>
  <c r="L85" i="3"/>
  <c r="L81" i="3"/>
  <c r="L77" i="3"/>
  <c r="L73" i="3"/>
  <c r="L69" i="3"/>
  <c r="L65" i="3"/>
  <c r="L61" i="3"/>
  <c r="L57" i="3"/>
  <c r="L53" i="3"/>
  <c r="L49" i="3"/>
  <c r="L45" i="3"/>
  <c r="L41" i="3"/>
  <c r="L37" i="3"/>
  <c r="L33" i="3"/>
  <c r="L29" i="3"/>
  <c r="L25" i="3"/>
  <c r="L21" i="3"/>
  <c r="L17" i="3"/>
  <c r="L13" i="3"/>
  <c r="L9" i="3"/>
  <c r="L5" i="3"/>
  <c r="L292" i="3"/>
  <c r="L288" i="3"/>
  <c r="L284" i="3"/>
  <c r="L280" i="3"/>
  <c r="L276" i="3"/>
  <c r="L272" i="3"/>
  <c r="L268" i="3"/>
  <c r="L264" i="3"/>
  <c r="L260" i="3"/>
  <c r="L256" i="3"/>
  <c r="L252" i="3"/>
  <c r="L248" i="3"/>
  <c r="L244" i="3"/>
  <c r="L240" i="3"/>
  <c r="L236" i="3"/>
  <c r="L232" i="3"/>
  <c r="L228" i="3"/>
  <c r="L224" i="3"/>
  <c r="L220" i="3"/>
  <c r="L216" i="3"/>
  <c r="L212" i="3"/>
  <c r="L208" i="3"/>
  <c r="L204" i="3"/>
  <c r="L200" i="3"/>
  <c r="L196" i="3"/>
  <c r="L192" i="3"/>
  <c r="L188" i="3"/>
  <c r="L184" i="3"/>
  <c r="L180" i="3"/>
  <c r="L176" i="3"/>
  <c r="L172" i="3"/>
  <c r="L168" i="3"/>
  <c r="L164" i="3"/>
  <c r="L160" i="3"/>
  <c r="L156" i="3"/>
  <c r="L152" i="3"/>
  <c r="L148" i="3"/>
  <c r="L144" i="3"/>
  <c r="L140" i="3"/>
  <c r="L136" i="3"/>
  <c r="L132" i="3"/>
  <c r="L128" i="3"/>
  <c r="L124" i="3"/>
  <c r="L120" i="3"/>
  <c r="L116" i="3"/>
  <c r="L112" i="3"/>
  <c r="L108" i="3"/>
  <c r="L104" i="3"/>
  <c r="L100" i="3"/>
  <c r="L96" i="3"/>
  <c r="L92" i="3"/>
  <c r="L88" i="3"/>
  <c r="L84" i="3"/>
  <c r="L80" i="3"/>
  <c r="L76" i="3"/>
  <c r="L72" i="3"/>
  <c r="L68" i="3"/>
  <c r="L64" i="3"/>
  <c r="L60" i="3"/>
  <c r="L56" i="3"/>
  <c r="L52" i="3"/>
  <c r="L48" i="3"/>
  <c r="L44" i="3"/>
  <c r="L40" i="3"/>
  <c r="L36" i="3"/>
  <c r="L32" i="3"/>
  <c r="L28" i="3"/>
  <c r="L24" i="3"/>
  <c r="L20" i="3"/>
  <c r="L16" i="3"/>
  <c r="L12" i="3"/>
  <c r="L8" i="3"/>
  <c r="AJ10" i="2"/>
  <c r="AJ11" i="2" s="1"/>
  <c r="T5" i="2"/>
  <c r="AI8" i="2"/>
  <c r="AI7" i="2"/>
  <c r="AH8" i="2"/>
  <c r="AH9" i="2" s="1"/>
  <c r="AH7" i="2"/>
  <c r="AG8" i="2"/>
  <c r="AG7" i="2"/>
  <c r="AA513" i="2"/>
  <c r="AB513" i="2" s="1"/>
  <c r="Z1" i="2"/>
  <c r="AA512" i="2"/>
  <c r="AB512" i="2" s="1"/>
  <c r="AA511" i="2"/>
  <c r="AB511" i="2" s="1"/>
  <c r="AA510" i="2"/>
  <c r="AB510" i="2" s="1"/>
  <c r="AA509" i="2"/>
  <c r="AB509" i="2" s="1"/>
  <c r="AA508" i="2"/>
  <c r="AB508" i="2" s="1"/>
  <c r="AA507" i="2"/>
  <c r="AB507" i="2" s="1"/>
  <c r="AA506" i="2"/>
  <c r="AB506" i="2" s="1"/>
  <c r="AA505" i="2"/>
  <c r="AB505" i="2" s="1"/>
  <c r="AA504" i="2"/>
  <c r="AB504" i="2" s="1"/>
  <c r="AA503" i="2"/>
  <c r="AB503" i="2" s="1"/>
  <c r="AA502" i="2"/>
  <c r="AB502" i="2" s="1"/>
  <c r="AA501" i="2"/>
  <c r="AB501" i="2" s="1"/>
  <c r="AA500" i="2"/>
  <c r="AB500" i="2" s="1"/>
  <c r="AA499" i="2"/>
  <c r="AB499" i="2" s="1"/>
  <c r="AA498" i="2"/>
  <c r="AB498" i="2" s="1"/>
  <c r="AA497" i="2"/>
  <c r="AB497" i="2" s="1"/>
  <c r="AA496" i="2"/>
  <c r="AB496" i="2" s="1"/>
  <c r="AA495" i="2"/>
  <c r="AB495" i="2" s="1"/>
  <c r="AA494" i="2"/>
  <c r="AB494" i="2" s="1"/>
  <c r="AA493" i="2"/>
  <c r="AB493" i="2" s="1"/>
  <c r="AA492" i="2"/>
  <c r="AB492" i="2" s="1"/>
  <c r="AA491" i="2"/>
  <c r="AB491" i="2" s="1"/>
  <c r="AA490" i="2"/>
  <c r="AB490" i="2" s="1"/>
  <c r="AA489" i="2"/>
  <c r="AB489" i="2" s="1"/>
  <c r="AA488" i="2"/>
  <c r="AB488" i="2" s="1"/>
  <c r="AA487" i="2"/>
  <c r="AB487" i="2" s="1"/>
  <c r="AA486" i="2"/>
  <c r="AB486" i="2" s="1"/>
  <c r="AA485" i="2"/>
  <c r="AB485" i="2" s="1"/>
  <c r="AA484" i="2"/>
  <c r="AB484" i="2" s="1"/>
  <c r="AA483" i="2"/>
  <c r="AB483" i="2" s="1"/>
  <c r="AA482" i="2"/>
  <c r="AB482" i="2" s="1"/>
  <c r="AA481" i="2"/>
  <c r="AB481" i="2" s="1"/>
  <c r="AA480" i="2"/>
  <c r="AB480" i="2" s="1"/>
  <c r="AA479" i="2"/>
  <c r="AB479" i="2" s="1"/>
  <c r="AA478" i="2"/>
  <c r="AB478" i="2" s="1"/>
  <c r="AA477" i="2"/>
  <c r="AB477" i="2" s="1"/>
  <c r="AA476" i="2"/>
  <c r="AB476" i="2" s="1"/>
  <c r="AA475" i="2"/>
  <c r="AB475" i="2" s="1"/>
  <c r="AA474" i="2"/>
  <c r="AB474" i="2" s="1"/>
  <c r="AA473" i="2"/>
  <c r="AB473" i="2" s="1"/>
  <c r="AA472" i="2"/>
  <c r="AB472" i="2" s="1"/>
  <c r="AA471" i="2"/>
  <c r="AB471" i="2" s="1"/>
  <c r="AA470" i="2"/>
  <c r="AB470" i="2" s="1"/>
  <c r="AA469" i="2"/>
  <c r="AB469" i="2" s="1"/>
  <c r="AA468" i="2"/>
  <c r="AB468" i="2" s="1"/>
  <c r="AA467" i="2"/>
  <c r="AB467" i="2" s="1"/>
  <c r="AA466" i="2"/>
  <c r="AB466" i="2" s="1"/>
  <c r="AA465" i="2"/>
  <c r="AB465" i="2" s="1"/>
  <c r="AA464" i="2"/>
  <c r="AB464" i="2" s="1"/>
  <c r="AA463" i="2"/>
  <c r="AB463" i="2" s="1"/>
  <c r="AA462" i="2"/>
  <c r="AB462" i="2" s="1"/>
  <c r="AA461" i="2"/>
  <c r="AB461" i="2" s="1"/>
  <c r="AA460" i="2"/>
  <c r="AB460" i="2" s="1"/>
  <c r="AA459" i="2"/>
  <c r="AB459" i="2" s="1"/>
  <c r="AA458" i="2"/>
  <c r="AB458" i="2" s="1"/>
  <c r="AA457" i="2"/>
  <c r="AB457" i="2" s="1"/>
  <c r="AA456" i="2"/>
  <c r="AB456" i="2" s="1"/>
  <c r="AA455" i="2"/>
  <c r="AB455" i="2" s="1"/>
  <c r="AA454" i="2"/>
  <c r="AB454" i="2" s="1"/>
  <c r="AA453" i="2"/>
  <c r="AB453" i="2" s="1"/>
  <c r="AA452" i="2"/>
  <c r="AB452" i="2" s="1"/>
  <c r="AA451" i="2"/>
  <c r="AB451" i="2" s="1"/>
  <c r="AA450" i="2"/>
  <c r="AB450" i="2" s="1"/>
  <c r="AA449" i="2"/>
  <c r="AB449" i="2" s="1"/>
  <c r="AA448" i="2"/>
  <c r="AB448" i="2" s="1"/>
  <c r="AA447" i="2"/>
  <c r="AB447" i="2" s="1"/>
  <c r="AA446" i="2"/>
  <c r="AB446" i="2" s="1"/>
  <c r="AA445" i="2"/>
  <c r="AB445" i="2" s="1"/>
  <c r="AA444" i="2"/>
  <c r="AB444" i="2" s="1"/>
  <c r="AA443" i="2"/>
  <c r="AB443" i="2" s="1"/>
  <c r="AA442" i="2"/>
  <c r="AB442" i="2" s="1"/>
  <c r="AA441" i="2"/>
  <c r="AB441" i="2" s="1"/>
  <c r="AA440" i="2"/>
  <c r="AB440" i="2" s="1"/>
  <c r="AA439" i="2"/>
  <c r="AB439" i="2" s="1"/>
  <c r="AA438" i="2"/>
  <c r="AB438" i="2" s="1"/>
  <c r="AA437" i="2"/>
  <c r="AB437" i="2" s="1"/>
  <c r="AA436" i="2"/>
  <c r="AB436" i="2" s="1"/>
  <c r="AA435" i="2"/>
  <c r="AB435" i="2" s="1"/>
  <c r="AA434" i="2"/>
  <c r="AB434" i="2" s="1"/>
  <c r="AA433" i="2"/>
  <c r="AB433" i="2" s="1"/>
  <c r="AA432" i="2"/>
  <c r="AB432" i="2" s="1"/>
  <c r="AA431" i="2"/>
  <c r="AB431" i="2" s="1"/>
  <c r="AA430" i="2"/>
  <c r="AB430" i="2" s="1"/>
  <c r="AA429" i="2"/>
  <c r="AB429" i="2" s="1"/>
  <c r="AA428" i="2"/>
  <c r="AB428" i="2" s="1"/>
  <c r="AA427" i="2"/>
  <c r="AB427" i="2" s="1"/>
  <c r="AA426" i="2"/>
  <c r="AB426" i="2" s="1"/>
  <c r="AA425" i="2"/>
  <c r="AB425" i="2" s="1"/>
  <c r="AA424" i="2"/>
  <c r="AB424" i="2" s="1"/>
  <c r="AA423" i="2"/>
  <c r="AB423" i="2" s="1"/>
  <c r="AA422" i="2"/>
  <c r="AB422" i="2" s="1"/>
  <c r="AA421" i="2"/>
  <c r="AB421" i="2" s="1"/>
  <c r="AA420" i="2"/>
  <c r="AB420" i="2" s="1"/>
  <c r="AA419" i="2"/>
  <c r="AB419" i="2" s="1"/>
  <c r="AA418" i="2"/>
  <c r="AB418" i="2" s="1"/>
  <c r="AA417" i="2"/>
  <c r="AB417" i="2" s="1"/>
  <c r="AA416" i="2"/>
  <c r="AB416" i="2" s="1"/>
  <c r="AA415" i="2"/>
  <c r="AB415" i="2" s="1"/>
  <c r="AA414" i="2"/>
  <c r="AB414" i="2" s="1"/>
  <c r="AA413" i="2"/>
  <c r="AB413" i="2" s="1"/>
  <c r="AA412" i="2"/>
  <c r="AB412" i="2" s="1"/>
  <c r="AA411" i="2"/>
  <c r="AB411" i="2" s="1"/>
  <c r="AA410" i="2"/>
  <c r="AB410" i="2" s="1"/>
  <c r="AA409" i="2"/>
  <c r="AB409" i="2" s="1"/>
  <c r="AA408" i="2"/>
  <c r="AB408" i="2" s="1"/>
  <c r="AA407" i="2"/>
  <c r="AB407" i="2" s="1"/>
  <c r="AA406" i="2"/>
  <c r="AB406" i="2" s="1"/>
  <c r="AA405" i="2"/>
  <c r="AB405" i="2" s="1"/>
  <c r="AA404" i="2"/>
  <c r="AB404" i="2" s="1"/>
  <c r="AA403" i="2"/>
  <c r="AB403" i="2" s="1"/>
  <c r="AA402" i="2"/>
  <c r="AB402" i="2" s="1"/>
  <c r="AA401" i="2"/>
  <c r="AB401" i="2" s="1"/>
  <c r="AA400" i="2"/>
  <c r="AB400" i="2" s="1"/>
  <c r="AA399" i="2"/>
  <c r="AB399" i="2" s="1"/>
  <c r="AA398" i="2"/>
  <c r="AB398" i="2" s="1"/>
  <c r="AA397" i="2"/>
  <c r="AB397" i="2" s="1"/>
  <c r="AA396" i="2"/>
  <c r="AB396" i="2" s="1"/>
  <c r="AA395" i="2"/>
  <c r="AB395" i="2" s="1"/>
  <c r="AA394" i="2"/>
  <c r="AB394" i="2" s="1"/>
  <c r="AA393" i="2"/>
  <c r="AB393" i="2" s="1"/>
  <c r="AA392" i="2"/>
  <c r="AB392" i="2" s="1"/>
  <c r="AA391" i="2"/>
  <c r="AB391" i="2" s="1"/>
  <c r="AA390" i="2"/>
  <c r="AB390" i="2" s="1"/>
  <c r="AA389" i="2"/>
  <c r="AB389" i="2" s="1"/>
  <c r="AA388" i="2"/>
  <c r="AB388" i="2" s="1"/>
  <c r="AA387" i="2"/>
  <c r="AB387" i="2" s="1"/>
  <c r="AA386" i="2"/>
  <c r="AB386" i="2" s="1"/>
  <c r="AA385" i="2"/>
  <c r="AB385" i="2" s="1"/>
  <c r="AA384" i="2"/>
  <c r="AB384" i="2" s="1"/>
  <c r="AA383" i="2"/>
  <c r="AB383" i="2" s="1"/>
  <c r="AA382" i="2"/>
  <c r="AB382" i="2" s="1"/>
  <c r="AA381" i="2"/>
  <c r="AB381" i="2" s="1"/>
  <c r="AA380" i="2"/>
  <c r="AB380" i="2" s="1"/>
  <c r="AA379" i="2"/>
  <c r="AB379" i="2" s="1"/>
  <c r="AA378" i="2"/>
  <c r="AB378" i="2" s="1"/>
  <c r="AA377" i="2"/>
  <c r="AB377" i="2" s="1"/>
  <c r="AA376" i="2"/>
  <c r="AB376" i="2" s="1"/>
  <c r="AA375" i="2"/>
  <c r="AB375" i="2" s="1"/>
  <c r="AA374" i="2"/>
  <c r="AB374" i="2" s="1"/>
  <c r="AA373" i="2"/>
  <c r="AB373" i="2" s="1"/>
  <c r="AA372" i="2"/>
  <c r="AB372" i="2" s="1"/>
  <c r="AA371" i="2"/>
  <c r="AB371" i="2" s="1"/>
  <c r="AA370" i="2"/>
  <c r="AB370" i="2" s="1"/>
  <c r="AA369" i="2"/>
  <c r="AB369" i="2" s="1"/>
  <c r="AA368" i="2"/>
  <c r="AB368" i="2" s="1"/>
  <c r="AA367" i="2"/>
  <c r="AB367" i="2" s="1"/>
  <c r="AA366" i="2"/>
  <c r="AB366" i="2" s="1"/>
  <c r="AA365" i="2"/>
  <c r="AB365" i="2" s="1"/>
  <c r="AA364" i="2"/>
  <c r="AB364" i="2" s="1"/>
  <c r="AA363" i="2"/>
  <c r="AB363" i="2" s="1"/>
  <c r="AA362" i="2"/>
  <c r="AB362" i="2" s="1"/>
  <c r="AA361" i="2"/>
  <c r="AB361" i="2" s="1"/>
  <c r="AA360" i="2"/>
  <c r="AB360" i="2" s="1"/>
  <c r="AA359" i="2"/>
  <c r="AB359" i="2" s="1"/>
  <c r="AA358" i="2"/>
  <c r="AB358" i="2" s="1"/>
  <c r="AA357" i="2"/>
  <c r="AB357" i="2" s="1"/>
  <c r="AA356" i="2"/>
  <c r="AB356" i="2" s="1"/>
  <c r="AA355" i="2"/>
  <c r="AB355" i="2" s="1"/>
  <c r="AA354" i="2"/>
  <c r="AB354" i="2" s="1"/>
  <c r="AA353" i="2"/>
  <c r="AB353" i="2" s="1"/>
  <c r="AA352" i="2"/>
  <c r="AB352" i="2" s="1"/>
  <c r="AA351" i="2"/>
  <c r="AB351" i="2" s="1"/>
  <c r="AA350" i="2"/>
  <c r="AB350" i="2" s="1"/>
  <c r="AA349" i="2"/>
  <c r="AB349" i="2" s="1"/>
  <c r="AA348" i="2"/>
  <c r="AB348" i="2" s="1"/>
  <c r="AA347" i="2"/>
  <c r="AB347" i="2" s="1"/>
  <c r="AA346" i="2"/>
  <c r="AB346" i="2" s="1"/>
  <c r="AA345" i="2"/>
  <c r="AB345" i="2" s="1"/>
  <c r="AA344" i="2"/>
  <c r="AB344" i="2" s="1"/>
  <c r="AA343" i="2"/>
  <c r="AB343" i="2" s="1"/>
  <c r="AA342" i="2"/>
  <c r="AB342" i="2" s="1"/>
  <c r="AA341" i="2"/>
  <c r="AB341" i="2" s="1"/>
  <c r="AA340" i="2"/>
  <c r="AB340" i="2" s="1"/>
  <c r="AA339" i="2"/>
  <c r="AB339" i="2" s="1"/>
  <c r="AA338" i="2"/>
  <c r="AB338" i="2" s="1"/>
  <c r="AA337" i="2"/>
  <c r="AB337" i="2" s="1"/>
  <c r="AA336" i="2"/>
  <c r="AB336" i="2" s="1"/>
  <c r="AA335" i="2"/>
  <c r="AB335" i="2" s="1"/>
  <c r="AA334" i="2"/>
  <c r="AB334" i="2" s="1"/>
  <c r="AA333" i="2"/>
  <c r="AB333" i="2" s="1"/>
  <c r="AA332" i="2"/>
  <c r="AB332" i="2" s="1"/>
  <c r="AA331" i="2"/>
  <c r="AB331" i="2" s="1"/>
  <c r="AA330" i="2"/>
  <c r="AB330" i="2" s="1"/>
  <c r="AA329" i="2"/>
  <c r="AB329" i="2" s="1"/>
  <c r="AA328" i="2"/>
  <c r="AB328" i="2" s="1"/>
  <c r="AA327" i="2"/>
  <c r="AB327" i="2" s="1"/>
  <c r="AA326" i="2"/>
  <c r="AB326" i="2" s="1"/>
  <c r="AA325" i="2"/>
  <c r="AB325" i="2" s="1"/>
  <c r="AA324" i="2"/>
  <c r="AB324" i="2" s="1"/>
  <c r="AA323" i="2"/>
  <c r="AB323" i="2" s="1"/>
  <c r="AA322" i="2"/>
  <c r="AB322" i="2" s="1"/>
  <c r="AA321" i="2"/>
  <c r="AB321" i="2" s="1"/>
  <c r="AA320" i="2"/>
  <c r="AB320" i="2" s="1"/>
  <c r="AA319" i="2"/>
  <c r="AB319" i="2" s="1"/>
  <c r="AA318" i="2"/>
  <c r="AB318" i="2" s="1"/>
  <c r="AA317" i="2"/>
  <c r="AB317" i="2" s="1"/>
  <c r="AA316" i="2"/>
  <c r="AB316" i="2" s="1"/>
  <c r="AA315" i="2"/>
  <c r="AB315" i="2" s="1"/>
  <c r="AA314" i="2"/>
  <c r="AB314" i="2" s="1"/>
  <c r="AA313" i="2"/>
  <c r="AB313" i="2" s="1"/>
  <c r="AA312" i="2"/>
  <c r="AB312" i="2" s="1"/>
  <c r="AA311" i="2"/>
  <c r="AB311" i="2" s="1"/>
  <c r="AA310" i="2"/>
  <c r="AB310" i="2" s="1"/>
  <c r="AA309" i="2"/>
  <c r="AB309" i="2" s="1"/>
  <c r="AA308" i="2"/>
  <c r="AB308" i="2" s="1"/>
  <c r="AA307" i="2"/>
  <c r="AB307" i="2" s="1"/>
  <c r="AA306" i="2"/>
  <c r="AB306" i="2" s="1"/>
  <c r="AA305" i="2"/>
  <c r="AB305" i="2" s="1"/>
  <c r="AA304" i="2"/>
  <c r="AB304" i="2" s="1"/>
  <c r="AA303" i="2"/>
  <c r="AB303" i="2" s="1"/>
  <c r="AA302" i="2"/>
  <c r="AB302" i="2" s="1"/>
  <c r="AA301" i="2"/>
  <c r="AB301" i="2" s="1"/>
  <c r="AA300" i="2"/>
  <c r="AB300" i="2" s="1"/>
  <c r="AA299" i="2"/>
  <c r="AB299" i="2" s="1"/>
  <c r="AA298" i="2"/>
  <c r="AB298" i="2" s="1"/>
  <c r="AA297" i="2"/>
  <c r="AB297" i="2" s="1"/>
  <c r="AA296" i="2"/>
  <c r="AB296" i="2" s="1"/>
  <c r="AA295" i="2"/>
  <c r="AB295" i="2" s="1"/>
  <c r="AA294" i="2"/>
  <c r="AB294" i="2" s="1"/>
  <c r="AA293" i="2"/>
  <c r="AB293" i="2" s="1"/>
  <c r="AA292" i="2"/>
  <c r="AB292" i="2" s="1"/>
  <c r="AA291" i="2"/>
  <c r="AB291" i="2" s="1"/>
  <c r="AA290" i="2"/>
  <c r="AB290" i="2" s="1"/>
  <c r="AA289" i="2"/>
  <c r="AB289" i="2" s="1"/>
  <c r="AA288" i="2"/>
  <c r="AB288" i="2" s="1"/>
  <c r="AA287" i="2"/>
  <c r="AB287" i="2" s="1"/>
  <c r="AA286" i="2"/>
  <c r="AB286" i="2" s="1"/>
  <c r="AA285" i="2"/>
  <c r="AB285" i="2" s="1"/>
  <c r="AA284" i="2"/>
  <c r="AB284" i="2" s="1"/>
  <c r="AA283" i="2"/>
  <c r="AB283" i="2" s="1"/>
  <c r="AA282" i="2"/>
  <c r="AB282" i="2" s="1"/>
  <c r="AA281" i="2"/>
  <c r="AB281" i="2" s="1"/>
  <c r="AA280" i="2"/>
  <c r="AB280" i="2" s="1"/>
  <c r="AA279" i="2"/>
  <c r="AB279" i="2" s="1"/>
  <c r="AA278" i="2"/>
  <c r="AB278" i="2" s="1"/>
  <c r="AA277" i="2"/>
  <c r="AB277" i="2" s="1"/>
  <c r="AA276" i="2"/>
  <c r="AB276" i="2" s="1"/>
  <c r="AA275" i="2"/>
  <c r="AB275" i="2" s="1"/>
  <c r="AA274" i="2"/>
  <c r="AB274" i="2" s="1"/>
  <c r="AA273" i="2"/>
  <c r="AB273" i="2" s="1"/>
  <c r="AA272" i="2"/>
  <c r="AB272" i="2" s="1"/>
  <c r="AA271" i="2"/>
  <c r="AB271" i="2" s="1"/>
  <c r="AA270" i="2"/>
  <c r="AB270" i="2" s="1"/>
  <c r="AA269" i="2"/>
  <c r="AB269" i="2" s="1"/>
  <c r="AA268" i="2"/>
  <c r="AB268" i="2" s="1"/>
  <c r="AA267" i="2"/>
  <c r="AB267" i="2" s="1"/>
  <c r="AA266" i="2"/>
  <c r="AB266" i="2" s="1"/>
  <c r="AA265" i="2"/>
  <c r="AB265" i="2" s="1"/>
  <c r="AA264" i="2"/>
  <c r="AB264" i="2" s="1"/>
  <c r="AA263" i="2"/>
  <c r="AB263" i="2" s="1"/>
  <c r="AA262" i="2"/>
  <c r="AB262" i="2" s="1"/>
  <c r="AA261" i="2"/>
  <c r="AB261" i="2" s="1"/>
  <c r="AA260" i="2"/>
  <c r="AB260" i="2" s="1"/>
  <c r="AA259" i="2"/>
  <c r="AB259" i="2" s="1"/>
  <c r="AA258" i="2"/>
  <c r="AB258" i="2" s="1"/>
  <c r="AA257" i="2"/>
  <c r="AB257" i="2" s="1"/>
  <c r="AA256" i="2"/>
  <c r="AB256" i="2" s="1"/>
  <c r="AA255" i="2"/>
  <c r="AB255" i="2" s="1"/>
  <c r="AA254" i="2"/>
  <c r="AB254" i="2" s="1"/>
  <c r="AA253" i="2"/>
  <c r="AB253" i="2" s="1"/>
  <c r="AA252" i="2"/>
  <c r="AB252" i="2" s="1"/>
  <c r="AA251" i="2"/>
  <c r="AB251" i="2" s="1"/>
  <c r="AA250" i="2"/>
  <c r="AB250" i="2" s="1"/>
  <c r="AA249" i="2"/>
  <c r="AB249" i="2" s="1"/>
  <c r="AA248" i="2"/>
  <c r="AB248" i="2" s="1"/>
  <c r="AA247" i="2"/>
  <c r="AB247" i="2" s="1"/>
  <c r="AA246" i="2"/>
  <c r="AB246" i="2" s="1"/>
  <c r="AA245" i="2"/>
  <c r="AB245" i="2" s="1"/>
  <c r="AA244" i="2"/>
  <c r="AB244" i="2" s="1"/>
  <c r="AA243" i="2"/>
  <c r="AB243" i="2" s="1"/>
  <c r="AA242" i="2"/>
  <c r="AB242" i="2" s="1"/>
  <c r="AA241" i="2"/>
  <c r="AB241" i="2" s="1"/>
  <c r="AA240" i="2"/>
  <c r="AB240" i="2" s="1"/>
  <c r="AA239" i="2"/>
  <c r="AB239" i="2" s="1"/>
  <c r="AA238" i="2"/>
  <c r="AB238" i="2" s="1"/>
  <c r="AA237" i="2"/>
  <c r="AB237" i="2" s="1"/>
  <c r="AA236" i="2"/>
  <c r="AB236" i="2" s="1"/>
  <c r="AA235" i="2"/>
  <c r="AB235" i="2" s="1"/>
  <c r="AA234" i="2"/>
  <c r="AB234" i="2" s="1"/>
  <c r="AA233" i="2"/>
  <c r="AB233" i="2" s="1"/>
  <c r="AA232" i="2"/>
  <c r="AB232" i="2" s="1"/>
  <c r="AA231" i="2"/>
  <c r="AB231" i="2" s="1"/>
  <c r="AA230" i="2"/>
  <c r="AB230" i="2" s="1"/>
  <c r="AA229" i="2"/>
  <c r="AB229" i="2" s="1"/>
  <c r="AA228" i="2"/>
  <c r="AB228" i="2" s="1"/>
  <c r="AA227" i="2"/>
  <c r="AB227" i="2" s="1"/>
  <c r="AA226" i="2"/>
  <c r="AB226" i="2" s="1"/>
  <c r="AA225" i="2"/>
  <c r="AB225" i="2" s="1"/>
  <c r="AA224" i="2"/>
  <c r="AB224" i="2" s="1"/>
  <c r="AA223" i="2"/>
  <c r="AB223" i="2" s="1"/>
  <c r="AA222" i="2"/>
  <c r="AB222" i="2" s="1"/>
  <c r="AA221" i="2"/>
  <c r="AB221" i="2" s="1"/>
  <c r="AA220" i="2"/>
  <c r="AB220" i="2" s="1"/>
  <c r="AA219" i="2"/>
  <c r="AB219" i="2" s="1"/>
  <c r="AA218" i="2"/>
  <c r="AB218" i="2" s="1"/>
  <c r="AA217" i="2"/>
  <c r="AB217" i="2" s="1"/>
  <c r="AA216" i="2"/>
  <c r="AB216" i="2" s="1"/>
  <c r="AA215" i="2"/>
  <c r="AB215" i="2" s="1"/>
  <c r="AA214" i="2"/>
  <c r="AB214" i="2" s="1"/>
  <c r="AA213" i="2"/>
  <c r="AB213" i="2" s="1"/>
  <c r="AA212" i="2"/>
  <c r="AB212" i="2" s="1"/>
  <c r="AA211" i="2"/>
  <c r="AB211" i="2" s="1"/>
  <c r="AA210" i="2"/>
  <c r="AB210" i="2" s="1"/>
  <c r="AA209" i="2"/>
  <c r="AB209" i="2" s="1"/>
  <c r="AA208" i="2"/>
  <c r="AB208" i="2" s="1"/>
  <c r="AA207" i="2"/>
  <c r="AB207" i="2" s="1"/>
  <c r="AA206" i="2"/>
  <c r="AB206" i="2" s="1"/>
  <c r="AA205" i="2"/>
  <c r="AB205" i="2" s="1"/>
  <c r="AA204" i="2"/>
  <c r="AB204" i="2" s="1"/>
  <c r="AA203" i="2"/>
  <c r="AB203" i="2" s="1"/>
  <c r="AA202" i="2"/>
  <c r="AB202" i="2" s="1"/>
  <c r="AA201" i="2"/>
  <c r="AB201" i="2" s="1"/>
  <c r="AA200" i="2"/>
  <c r="AB200" i="2" s="1"/>
  <c r="AA199" i="2"/>
  <c r="AB199" i="2" s="1"/>
  <c r="AA198" i="2"/>
  <c r="AB198" i="2" s="1"/>
  <c r="AA197" i="2"/>
  <c r="AB197" i="2" s="1"/>
  <c r="AA196" i="2"/>
  <c r="AB196" i="2" s="1"/>
  <c r="AA195" i="2"/>
  <c r="AB195" i="2" s="1"/>
  <c r="AA194" i="2"/>
  <c r="AB194" i="2" s="1"/>
  <c r="AA193" i="2"/>
  <c r="AB193" i="2" s="1"/>
  <c r="AA192" i="2"/>
  <c r="AB192" i="2" s="1"/>
  <c r="AA191" i="2"/>
  <c r="AB191" i="2" s="1"/>
  <c r="AA190" i="2"/>
  <c r="AB190" i="2" s="1"/>
  <c r="AA189" i="2"/>
  <c r="AB189" i="2" s="1"/>
  <c r="AA188" i="2"/>
  <c r="AB188" i="2" s="1"/>
  <c r="AA187" i="2"/>
  <c r="AB187" i="2" s="1"/>
  <c r="AA186" i="2"/>
  <c r="AB186" i="2" s="1"/>
  <c r="AA185" i="2"/>
  <c r="AB185" i="2" s="1"/>
  <c r="AA184" i="2"/>
  <c r="AB184" i="2" s="1"/>
  <c r="AA183" i="2"/>
  <c r="AB183" i="2" s="1"/>
  <c r="AA182" i="2"/>
  <c r="AB182" i="2" s="1"/>
  <c r="AA181" i="2"/>
  <c r="AB181" i="2" s="1"/>
  <c r="AA180" i="2"/>
  <c r="AB180" i="2" s="1"/>
  <c r="AA179" i="2"/>
  <c r="AB179" i="2" s="1"/>
  <c r="AA178" i="2"/>
  <c r="AB178" i="2" s="1"/>
  <c r="AA177" i="2"/>
  <c r="AB177" i="2" s="1"/>
  <c r="AA176" i="2"/>
  <c r="AB176" i="2" s="1"/>
  <c r="AA175" i="2"/>
  <c r="AB175" i="2" s="1"/>
  <c r="AA174" i="2"/>
  <c r="AB174" i="2" s="1"/>
  <c r="AA173" i="2"/>
  <c r="AB173" i="2" s="1"/>
  <c r="AA172" i="2"/>
  <c r="AB172" i="2" s="1"/>
  <c r="AA171" i="2"/>
  <c r="AB171" i="2" s="1"/>
  <c r="AA170" i="2"/>
  <c r="AB170" i="2" s="1"/>
  <c r="AA169" i="2"/>
  <c r="AB169" i="2" s="1"/>
  <c r="AA168" i="2"/>
  <c r="AB168" i="2" s="1"/>
  <c r="AA167" i="2"/>
  <c r="AB167" i="2" s="1"/>
  <c r="AA166" i="2"/>
  <c r="AB166" i="2" s="1"/>
  <c r="AA165" i="2"/>
  <c r="AB165" i="2" s="1"/>
  <c r="AA164" i="2"/>
  <c r="AB164" i="2" s="1"/>
  <c r="AA163" i="2"/>
  <c r="AB163" i="2" s="1"/>
  <c r="AA162" i="2"/>
  <c r="AB162" i="2" s="1"/>
  <c r="AA161" i="2"/>
  <c r="AB161" i="2" s="1"/>
  <c r="AA160" i="2"/>
  <c r="AB160" i="2" s="1"/>
  <c r="AA159" i="2"/>
  <c r="AB159" i="2" s="1"/>
  <c r="AA158" i="2"/>
  <c r="AB158" i="2" s="1"/>
  <c r="AA157" i="2"/>
  <c r="AB157" i="2" s="1"/>
  <c r="AA156" i="2"/>
  <c r="AB156" i="2" s="1"/>
  <c r="AA155" i="2"/>
  <c r="AB155" i="2" s="1"/>
  <c r="AA154" i="2"/>
  <c r="AB154" i="2" s="1"/>
  <c r="AA153" i="2"/>
  <c r="AB153" i="2" s="1"/>
  <c r="AA152" i="2"/>
  <c r="AB152" i="2" s="1"/>
  <c r="AA151" i="2"/>
  <c r="AB151" i="2" s="1"/>
  <c r="AA150" i="2"/>
  <c r="AB150" i="2" s="1"/>
  <c r="AA149" i="2"/>
  <c r="AB149" i="2" s="1"/>
  <c r="AA148" i="2"/>
  <c r="AB148" i="2" s="1"/>
  <c r="AA147" i="2"/>
  <c r="AB147" i="2" s="1"/>
  <c r="AA146" i="2"/>
  <c r="AB146" i="2" s="1"/>
  <c r="AA145" i="2"/>
  <c r="AB145" i="2" s="1"/>
  <c r="AA144" i="2"/>
  <c r="AB144" i="2" s="1"/>
  <c r="AA143" i="2"/>
  <c r="AB143" i="2" s="1"/>
  <c r="AA142" i="2"/>
  <c r="AB142" i="2" s="1"/>
  <c r="AA141" i="2"/>
  <c r="AB141" i="2" s="1"/>
  <c r="AA140" i="2"/>
  <c r="AB140" i="2" s="1"/>
  <c r="AA139" i="2"/>
  <c r="AB139" i="2" s="1"/>
  <c r="AA138" i="2"/>
  <c r="AB138" i="2" s="1"/>
  <c r="AA137" i="2"/>
  <c r="AB137" i="2" s="1"/>
  <c r="AA136" i="2"/>
  <c r="AB136" i="2" s="1"/>
  <c r="AA135" i="2"/>
  <c r="AB135" i="2" s="1"/>
  <c r="AA134" i="2"/>
  <c r="AB134" i="2" s="1"/>
  <c r="AA133" i="2"/>
  <c r="AB133" i="2" s="1"/>
  <c r="AA132" i="2"/>
  <c r="AB132" i="2" s="1"/>
  <c r="AA131" i="2"/>
  <c r="AB131" i="2" s="1"/>
  <c r="AA130" i="2"/>
  <c r="AB130" i="2" s="1"/>
  <c r="AA129" i="2"/>
  <c r="AB129" i="2" s="1"/>
  <c r="AA128" i="2"/>
  <c r="AB128" i="2" s="1"/>
  <c r="AA127" i="2"/>
  <c r="AB127" i="2" s="1"/>
  <c r="AA126" i="2"/>
  <c r="AB126" i="2" s="1"/>
  <c r="AA125" i="2"/>
  <c r="AB125" i="2" s="1"/>
  <c r="AA124" i="2"/>
  <c r="AB124" i="2" s="1"/>
  <c r="AA123" i="2"/>
  <c r="AB123" i="2" s="1"/>
  <c r="AA122" i="2"/>
  <c r="AB122" i="2" s="1"/>
  <c r="AA121" i="2"/>
  <c r="AB121" i="2" s="1"/>
  <c r="AA120" i="2"/>
  <c r="AB120" i="2" s="1"/>
  <c r="AA119" i="2"/>
  <c r="AB119" i="2" s="1"/>
  <c r="AA118" i="2"/>
  <c r="AB118" i="2" s="1"/>
  <c r="AA117" i="2"/>
  <c r="AB117" i="2" s="1"/>
  <c r="AA116" i="2"/>
  <c r="AB116" i="2" s="1"/>
  <c r="AA115" i="2"/>
  <c r="AB115" i="2" s="1"/>
  <c r="AA114" i="2"/>
  <c r="AB114" i="2" s="1"/>
  <c r="AA113" i="2"/>
  <c r="AB113" i="2" s="1"/>
  <c r="AA112" i="2"/>
  <c r="AB112" i="2" s="1"/>
  <c r="AA111" i="2"/>
  <c r="AB111" i="2" s="1"/>
  <c r="AA110" i="2"/>
  <c r="AB110" i="2" s="1"/>
  <c r="AA109" i="2"/>
  <c r="AB109" i="2" s="1"/>
  <c r="AA108" i="2"/>
  <c r="AB108" i="2" s="1"/>
  <c r="AA107" i="2"/>
  <c r="AB107" i="2" s="1"/>
  <c r="AA106" i="2"/>
  <c r="AB106" i="2" s="1"/>
  <c r="AA105" i="2"/>
  <c r="AB105" i="2" s="1"/>
  <c r="AA104" i="2"/>
  <c r="AB104" i="2" s="1"/>
  <c r="AA103" i="2"/>
  <c r="AB103" i="2" s="1"/>
  <c r="AA102" i="2"/>
  <c r="AB102" i="2" s="1"/>
  <c r="AA101" i="2"/>
  <c r="AB101" i="2" s="1"/>
  <c r="AA100" i="2"/>
  <c r="AB100" i="2" s="1"/>
  <c r="AA99" i="2"/>
  <c r="AB99" i="2" s="1"/>
  <c r="AA98" i="2"/>
  <c r="AB98" i="2" s="1"/>
  <c r="AA97" i="2"/>
  <c r="AB97" i="2" s="1"/>
  <c r="AA96" i="2"/>
  <c r="AB96" i="2" s="1"/>
  <c r="AA95" i="2"/>
  <c r="AB95" i="2" s="1"/>
  <c r="AA94" i="2"/>
  <c r="AB94" i="2" s="1"/>
  <c r="AA93" i="2"/>
  <c r="AB93" i="2" s="1"/>
  <c r="AA92" i="2"/>
  <c r="AB92" i="2" s="1"/>
  <c r="AA91" i="2"/>
  <c r="AB91" i="2" s="1"/>
  <c r="AA90" i="2"/>
  <c r="AB90" i="2" s="1"/>
  <c r="AA89" i="2"/>
  <c r="AB89" i="2" s="1"/>
  <c r="AA88" i="2"/>
  <c r="AB88" i="2" s="1"/>
  <c r="AA87" i="2"/>
  <c r="AB87" i="2" s="1"/>
  <c r="AA86" i="2"/>
  <c r="AB86" i="2" s="1"/>
  <c r="AA85" i="2"/>
  <c r="AB85" i="2" s="1"/>
  <c r="AA84" i="2"/>
  <c r="AB84" i="2" s="1"/>
  <c r="AA83" i="2"/>
  <c r="AB83" i="2" s="1"/>
  <c r="AA82" i="2"/>
  <c r="AB82" i="2" s="1"/>
  <c r="AA81" i="2"/>
  <c r="AB81" i="2" s="1"/>
  <c r="AA80" i="2"/>
  <c r="AB80" i="2" s="1"/>
  <c r="AA79" i="2"/>
  <c r="AB79" i="2" s="1"/>
  <c r="AA78" i="2"/>
  <c r="AB78" i="2" s="1"/>
  <c r="AA77" i="2"/>
  <c r="AB77" i="2" s="1"/>
  <c r="AA76" i="2"/>
  <c r="AB76" i="2" s="1"/>
  <c r="AA75" i="2"/>
  <c r="AB75" i="2" s="1"/>
  <c r="AA74" i="2"/>
  <c r="AB74" i="2" s="1"/>
  <c r="AA73" i="2"/>
  <c r="AB73" i="2" s="1"/>
  <c r="AA72" i="2"/>
  <c r="AB72" i="2" s="1"/>
  <c r="AA71" i="2"/>
  <c r="AB71" i="2" s="1"/>
  <c r="AA70" i="2"/>
  <c r="AB70" i="2" s="1"/>
  <c r="AA69" i="2"/>
  <c r="AB69" i="2" s="1"/>
  <c r="AA68" i="2"/>
  <c r="AB68" i="2" s="1"/>
  <c r="AA67" i="2"/>
  <c r="AB67" i="2" s="1"/>
  <c r="AA66" i="2"/>
  <c r="AB66" i="2" s="1"/>
  <c r="AA65" i="2"/>
  <c r="AB65" i="2" s="1"/>
  <c r="AA64" i="2"/>
  <c r="AB64" i="2" s="1"/>
  <c r="AA63" i="2"/>
  <c r="AB63" i="2" s="1"/>
  <c r="AA62" i="2"/>
  <c r="AB62" i="2" s="1"/>
  <c r="AA61" i="2"/>
  <c r="AB61" i="2" s="1"/>
  <c r="AA60" i="2"/>
  <c r="AB60" i="2" s="1"/>
  <c r="AA59" i="2"/>
  <c r="AB59" i="2" s="1"/>
  <c r="AA58" i="2"/>
  <c r="AB58" i="2" s="1"/>
  <c r="AA57" i="2"/>
  <c r="AB57" i="2" s="1"/>
  <c r="AA56" i="2"/>
  <c r="AB56" i="2" s="1"/>
  <c r="AA55" i="2"/>
  <c r="AB55" i="2" s="1"/>
  <c r="AA54" i="2"/>
  <c r="AB54" i="2" s="1"/>
  <c r="AA53" i="2"/>
  <c r="AB53" i="2" s="1"/>
  <c r="AA52" i="2"/>
  <c r="AB52" i="2" s="1"/>
  <c r="AA51" i="2"/>
  <c r="AB51" i="2" s="1"/>
  <c r="AA50" i="2"/>
  <c r="AB50" i="2" s="1"/>
  <c r="AA49" i="2"/>
  <c r="AB49" i="2" s="1"/>
  <c r="AA48" i="2"/>
  <c r="AB48" i="2" s="1"/>
  <c r="AA47" i="2"/>
  <c r="AB47" i="2" s="1"/>
  <c r="AA46" i="2"/>
  <c r="AB46" i="2" s="1"/>
  <c r="AA45" i="2"/>
  <c r="AB45" i="2" s="1"/>
  <c r="AA44" i="2"/>
  <c r="AB44" i="2" s="1"/>
  <c r="AA43" i="2"/>
  <c r="AB43" i="2" s="1"/>
  <c r="AA42" i="2"/>
  <c r="AB42" i="2" s="1"/>
  <c r="AA41" i="2"/>
  <c r="AB41" i="2" s="1"/>
  <c r="AA40" i="2"/>
  <c r="AB40" i="2" s="1"/>
  <c r="AA39" i="2"/>
  <c r="AB39" i="2" s="1"/>
  <c r="AA38" i="2"/>
  <c r="AB38" i="2" s="1"/>
  <c r="AA37" i="2"/>
  <c r="AB37" i="2" s="1"/>
  <c r="AA36" i="2"/>
  <c r="AB36" i="2" s="1"/>
  <c r="AA35" i="2"/>
  <c r="AB35" i="2" s="1"/>
  <c r="AA34" i="2"/>
  <c r="AB34" i="2" s="1"/>
  <c r="AA33" i="2"/>
  <c r="AB33" i="2" s="1"/>
  <c r="AA32" i="2"/>
  <c r="AB32" i="2" s="1"/>
  <c r="AA31" i="2"/>
  <c r="AB31" i="2" s="1"/>
  <c r="AA30" i="2"/>
  <c r="AB30" i="2" s="1"/>
  <c r="AA29" i="2"/>
  <c r="AB29" i="2" s="1"/>
  <c r="AA28" i="2"/>
  <c r="AB28" i="2" s="1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AA19" i="2"/>
  <c r="AB19" i="2" s="1"/>
  <c r="AA18" i="2"/>
  <c r="AB18" i="2" s="1"/>
  <c r="AA17" i="2"/>
  <c r="AB17" i="2" s="1"/>
  <c r="AA16" i="2"/>
  <c r="AB16" i="2" s="1"/>
  <c r="AA15" i="2"/>
  <c r="AB15" i="2" s="1"/>
  <c r="AA14" i="2"/>
  <c r="AB14" i="2" s="1"/>
  <c r="AA13" i="2"/>
  <c r="AB13" i="2" s="1"/>
  <c r="AA12" i="2"/>
  <c r="AB12" i="2" s="1"/>
  <c r="AA11" i="2"/>
  <c r="AB11" i="2" s="1"/>
  <c r="AA10" i="2"/>
  <c r="AB10" i="2" s="1"/>
  <c r="AA9" i="2"/>
  <c r="AB9" i="2" s="1"/>
  <c r="AA8" i="2"/>
  <c r="AB8" i="2" s="1"/>
  <c r="AA7" i="2"/>
  <c r="AB7" i="2" s="1"/>
  <c r="AA6" i="2"/>
  <c r="AB6" i="2" s="1"/>
  <c r="AA5" i="2"/>
  <c r="AB5" i="2" s="1"/>
  <c r="AA4" i="2"/>
  <c r="AB4" i="2" s="1"/>
  <c r="Z2" i="2"/>
  <c r="T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AG11" i="2" l="1"/>
  <c r="AG9" i="2"/>
  <c r="AI11" i="2"/>
  <c r="AI9" i="2"/>
  <c r="AH11" i="2"/>
  <c r="U4" i="2"/>
  <c r="AE4" i="2"/>
  <c r="AB2" i="2"/>
  <c r="AA2" i="2"/>
  <c r="AI4" i="2" s="1"/>
  <c r="U5" i="2"/>
  <c r="W4" i="1"/>
  <c r="V4" i="1"/>
  <c r="U4" i="1"/>
  <c r="T4" i="1"/>
  <c r="S4" i="1"/>
  <c r="I1" i="1"/>
  <c r="W5" i="1" s="1"/>
  <c r="H1" i="1"/>
  <c r="V5" i="1" s="1"/>
  <c r="G1" i="1"/>
  <c r="U5" i="1" s="1"/>
  <c r="F1" i="1"/>
  <c r="T5" i="1" s="1"/>
  <c r="E1" i="1"/>
  <c r="S5" i="1" s="1"/>
  <c r="I3" i="1"/>
  <c r="W6" i="1" s="1"/>
  <c r="H3" i="1"/>
  <c r="V6" i="1" s="1"/>
  <c r="G3" i="1"/>
  <c r="U6" i="1" s="1"/>
  <c r="F3" i="1"/>
  <c r="T6" i="1" s="1"/>
  <c r="I2" i="1"/>
  <c r="W7" i="1" s="1"/>
  <c r="H2" i="1"/>
  <c r="V7" i="1" s="1"/>
  <c r="G2" i="1"/>
  <c r="U7" i="1" s="1"/>
  <c r="F2" i="1"/>
  <c r="M447" i="1" s="1"/>
  <c r="E3" i="1"/>
  <c r="S6" i="1" s="1"/>
  <c r="E2" i="1"/>
  <c r="S7" i="1" s="1"/>
  <c r="M457" i="1"/>
  <c r="M455" i="1"/>
  <c r="M453" i="1"/>
  <c r="M451" i="1"/>
  <c r="M448" i="1"/>
  <c r="M443" i="1"/>
  <c r="M440" i="1"/>
  <c r="M439" i="1"/>
  <c r="M438" i="1"/>
  <c r="M437" i="1"/>
  <c r="M430" i="1"/>
  <c r="M429" i="1"/>
  <c r="M427" i="1"/>
  <c r="M424" i="1"/>
  <c r="M423" i="1"/>
  <c r="M416" i="1"/>
  <c r="M415" i="1"/>
  <c r="M414" i="1"/>
  <c r="M413" i="1"/>
  <c r="M411" i="1"/>
  <c r="M405" i="1"/>
  <c r="M403" i="1"/>
  <c r="M400" i="1"/>
  <c r="M399" i="1"/>
  <c r="M398" i="1"/>
  <c r="M391" i="1"/>
  <c r="M390" i="1"/>
  <c r="M389" i="1"/>
  <c r="M387" i="1"/>
  <c r="M384" i="1"/>
  <c r="M379" i="1"/>
  <c r="M376" i="1"/>
  <c r="M375" i="1"/>
  <c r="M374" i="1"/>
  <c r="M373" i="1"/>
  <c r="M366" i="1"/>
  <c r="M365" i="1"/>
  <c r="M363" i="1"/>
  <c r="M360" i="1"/>
  <c r="M359" i="1"/>
  <c r="M352" i="1"/>
  <c r="M351" i="1"/>
  <c r="M350" i="1"/>
  <c r="M349" i="1"/>
  <c r="M347" i="1"/>
  <c r="M341" i="1"/>
  <c r="M339" i="1"/>
  <c r="M336" i="1"/>
  <c r="M335" i="1"/>
  <c r="M334" i="1"/>
  <c r="M327" i="1"/>
  <c r="M326" i="1"/>
  <c r="M325" i="1"/>
  <c r="M323" i="1"/>
  <c r="M320" i="1"/>
  <c r="M315" i="1"/>
  <c r="M312" i="1"/>
  <c r="M311" i="1"/>
  <c r="M310" i="1"/>
  <c r="M309" i="1"/>
  <c r="M302" i="1"/>
  <c r="M301" i="1"/>
  <c r="M299" i="1"/>
  <c r="M296" i="1"/>
  <c r="M295" i="1"/>
  <c r="M288" i="1"/>
  <c r="M287" i="1"/>
  <c r="M286" i="1"/>
  <c r="M285" i="1"/>
  <c r="M283" i="1"/>
  <c r="M277" i="1"/>
  <c r="M275" i="1"/>
  <c r="M272" i="1"/>
  <c r="M271" i="1"/>
  <c r="M270" i="1"/>
  <c r="M263" i="1"/>
  <c r="M262" i="1"/>
  <c r="M261" i="1"/>
  <c r="M259" i="1"/>
  <c r="M256" i="1"/>
  <c r="M251" i="1"/>
  <c r="M248" i="1"/>
  <c r="M247" i="1"/>
  <c r="M246" i="1"/>
  <c r="M245" i="1"/>
  <c r="M238" i="1"/>
  <c r="M237" i="1"/>
  <c r="M235" i="1"/>
  <c r="M233" i="1"/>
  <c r="M232" i="1"/>
  <c r="M227" i="1"/>
  <c r="M225" i="1"/>
  <c r="M224" i="1"/>
  <c r="M223" i="1"/>
  <c r="M222" i="1"/>
  <c r="M216" i="1"/>
  <c r="M215" i="1"/>
  <c r="M214" i="1"/>
  <c r="M213" i="1"/>
  <c r="M211" i="1"/>
  <c r="M206" i="1"/>
  <c r="M205" i="1"/>
  <c r="M203" i="1"/>
  <c r="M201" i="1"/>
  <c r="M200" i="1"/>
  <c r="M195" i="1"/>
  <c r="M193" i="1"/>
  <c r="M192" i="1"/>
  <c r="M191" i="1"/>
  <c r="M190" i="1"/>
  <c r="M184" i="1"/>
  <c r="M183" i="1"/>
  <c r="M182" i="1"/>
  <c r="M181" i="1"/>
  <c r="M179" i="1"/>
  <c r="M174" i="1"/>
  <c r="M173" i="1"/>
  <c r="M171" i="1"/>
  <c r="M169" i="1"/>
  <c r="M168" i="1"/>
  <c r="M163" i="1"/>
  <c r="M161" i="1"/>
  <c r="M160" i="1"/>
  <c r="M159" i="1"/>
  <c r="M158" i="1"/>
  <c r="M152" i="1"/>
  <c r="M151" i="1"/>
  <c r="M150" i="1"/>
  <c r="M149" i="1"/>
  <c r="M147" i="1"/>
  <c r="M142" i="1"/>
  <c r="M141" i="1"/>
  <c r="M139" i="1"/>
  <c r="M137" i="1"/>
  <c r="M136" i="1"/>
  <c r="M131" i="1"/>
  <c r="M129" i="1"/>
  <c r="M128" i="1"/>
  <c r="M127" i="1"/>
  <c r="M126" i="1"/>
  <c r="M120" i="1"/>
  <c r="M119" i="1"/>
  <c r="M118" i="1"/>
  <c r="M117" i="1"/>
  <c r="M115" i="1"/>
  <c r="M110" i="1"/>
  <c r="M109" i="1"/>
  <c r="M107" i="1"/>
  <c r="M105" i="1"/>
  <c r="M104" i="1"/>
  <c r="M99" i="1"/>
  <c r="M97" i="1"/>
  <c r="M96" i="1"/>
  <c r="M95" i="1"/>
  <c r="M94" i="1"/>
  <c r="M88" i="1"/>
  <c r="M87" i="1"/>
  <c r="M86" i="1"/>
  <c r="M85" i="1"/>
  <c r="M83" i="1"/>
  <c r="M78" i="1"/>
  <c r="M77" i="1"/>
  <c r="M75" i="1"/>
  <c r="M73" i="1"/>
  <c r="M72" i="1"/>
  <c r="M67" i="1"/>
  <c r="M65" i="1"/>
  <c r="M64" i="1"/>
  <c r="M63" i="1"/>
  <c r="M62" i="1"/>
  <c r="M56" i="1"/>
  <c r="M55" i="1"/>
  <c r="M54" i="1"/>
  <c r="M53" i="1"/>
  <c r="M51" i="1"/>
  <c r="M46" i="1"/>
  <c r="M45" i="1"/>
  <c r="M43" i="1"/>
  <c r="M41" i="1"/>
  <c r="M40" i="1"/>
  <c r="M35" i="1"/>
  <c r="M33" i="1"/>
  <c r="M32" i="1"/>
  <c r="M31" i="1"/>
  <c r="M30" i="1"/>
  <c r="M24" i="1"/>
  <c r="M23" i="1"/>
  <c r="M22" i="1"/>
  <c r="M21" i="1"/>
  <c r="M19" i="1"/>
  <c r="M14" i="1"/>
  <c r="M13" i="1"/>
  <c r="M11" i="1"/>
  <c r="M9" i="1"/>
  <c r="M8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M4" i="1"/>
  <c r="M15" i="1" l="1"/>
  <c r="M25" i="1"/>
  <c r="M37" i="1"/>
  <c r="M47" i="1"/>
  <c r="M57" i="1"/>
  <c r="M69" i="1"/>
  <c r="M79" i="1"/>
  <c r="M89" i="1"/>
  <c r="M101" i="1"/>
  <c r="M111" i="1"/>
  <c r="M121" i="1"/>
  <c r="M133" i="1"/>
  <c r="M143" i="1"/>
  <c r="M153" i="1"/>
  <c r="M165" i="1"/>
  <c r="M175" i="1"/>
  <c r="M185" i="1"/>
  <c r="M197" i="1"/>
  <c r="M207" i="1"/>
  <c r="M217" i="1"/>
  <c r="M229" i="1"/>
  <c r="M239" i="1"/>
  <c r="M253" i="1"/>
  <c r="M264" i="1"/>
  <c r="M278" i="1"/>
  <c r="M291" i="1"/>
  <c r="M303" i="1"/>
  <c r="M317" i="1"/>
  <c r="M328" i="1"/>
  <c r="M342" i="1"/>
  <c r="M355" i="1"/>
  <c r="M367" i="1"/>
  <c r="M381" i="1"/>
  <c r="M392" i="1"/>
  <c r="M406" i="1"/>
  <c r="M419" i="1"/>
  <c r="M431" i="1"/>
  <c r="M445" i="1"/>
  <c r="M459" i="1"/>
  <c r="M16" i="1"/>
  <c r="M27" i="1"/>
  <c r="M38" i="1"/>
  <c r="M48" i="1"/>
  <c r="M59" i="1"/>
  <c r="M70" i="1"/>
  <c r="M80" i="1"/>
  <c r="M91" i="1"/>
  <c r="M102" i="1"/>
  <c r="M112" i="1"/>
  <c r="M123" i="1"/>
  <c r="M134" i="1"/>
  <c r="M144" i="1"/>
  <c r="M155" i="1"/>
  <c r="M166" i="1"/>
  <c r="M176" i="1"/>
  <c r="M187" i="1"/>
  <c r="M198" i="1"/>
  <c r="M208" i="1"/>
  <c r="M219" i="1"/>
  <c r="M230" i="1"/>
  <c r="M240" i="1"/>
  <c r="M254" i="1"/>
  <c r="M267" i="1"/>
  <c r="M279" i="1"/>
  <c r="M293" i="1"/>
  <c r="M304" i="1"/>
  <c r="M318" i="1"/>
  <c r="M331" i="1"/>
  <c r="M343" i="1"/>
  <c r="M357" i="1"/>
  <c r="M368" i="1"/>
  <c r="M382" i="1"/>
  <c r="M395" i="1"/>
  <c r="M407" i="1"/>
  <c r="M421" i="1"/>
  <c r="M432" i="1"/>
  <c r="M446" i="1"/>
  <c r="M7" i="1"/>
  <c r="M17" i="1"/>
  <c r="M29" i="1"/>
  <c r="M39" i="1"/>
  <c r="M49" i="1"/>
  <c r="M61" i="1"/>
  <c r="M71" i="1"/>
  <c r="M81" i="1"/>
  <c r="M93" i="1"/>
  <c r="M103" i="1"/>
  <c r="M113" i="1"/>
  <c r="M125" i="1"/>
  <c r="M135" i="1"/>
  <c r="M145" i="1"/>
  <c r="M157" i="1"/>
  <c r="M167" i="1"/>
  <c r="M177" i="1"/>
  <c r="M189" i="1"/>
  <c r="M199" i="1"/>
  <c r="M209" i="1"/>
  <c r="M221" i="1"/>
  <c r="M231" i="1"/>
  <c r="M243" i="1"/>
  <c r="M255" i="1"/>
  <c r="M269" i="1"/>
  <c r="M280" i="1"/>
  <c r="M294" i="1"/>
  <c r="M307" i="1"/>
  <c r="M319" i="1"/>
  <c r="M333" i="1"/>
  <c r="M344" i="1"/>
  <c r="M358" i="1"/>
  <c r="M371" i="1"/>
  <c r="M383" i="1"/>
  <c r="M397" i="1"/>
  <c r="M408" i="1"/>
  <c r="M422" i="1"/>
  <c r="M435" i="1"/>
  <c r="M499" i="1"/>
  <c r="M461" i="1"/>
  <c r="M449" i="1"/>
  <c r="M441" i="1"/>
  <c r="M433" i="1"/>
  <c r="M425" i="1"/>
  <c r="M417" i="1"/>
  <c r="M409" i="1"/>
  <c r="M401" i="1"/>
  <c r="M393" i="1"/>
  <c r="M385" i="1"/>
  <c r="M377" i="1"/>
  <c r="M369" i="1"/>
  <c r="M361" i="1"/>
  <c r="M353" i="1"/>
  <c r="M345" i="1"/>
  <c r="M337" i="1"/>
  <c r="M329" i="1"/>
  <c r="M321" i="1"/>
  <c r="M313" i="1"/>
  <c r="M305" i="1"/>
  <c r="M297" i="1"/>
  <c r="M289" i="1"/>
  <c r="M281" i="1"/>
  <c r="M273" i="1"/>
  <c r="M265" i="1"/>
  <c r="M257" i="1"/>
  <c r="M249" i="1"/>
  <c r="M241" i="1"/>
  <c r="M10" i="1"/>
  <c r="M18" i="1"/>
  <c r="M26" i="1"/>
  <c r="M34" i="1"/>
  <c r="M42" i="1"/>
  <c r="M50" i="1"/>
  <c r="M58" i="1"/>
  <c r="M66" i="1"/>
  <c r="M74" i="1"/>
  <c r="M82" i="1"/>
  <c r="M90" i="1"/>
  <c r="M98" i="1"/>
  <c r="M106" i="1"/>
  <c r="M114" i="1"/>
  <c r="M122" i="1"/>
  <c r="M130" i="1"/>
  <c r="M138" i="1"/>
  <c r="M146" i="1"/>
  <c r="M154" i="1"/>
  <c r="M162" i="1"/>
  <c r="M170" i="1"/>
  <c r="M178" i="1"/>
  <c r="M186" i="1"/>
  <c r="M194" i="1"/>
  <c r="M202" i="1"/>
  <c r="M210" i="1"/>
  <c r="M218" i="1"/>
  <c r="M226" i="1"/>
  <c r="M234" i="1"/>
  <c r="M242" i="1"/>
  <c r="M250" i="1"/>
  <c r="M258" i="1"/>
  <c r="M266" i="1"/>
  <c r="M274" i="1"/>
  <c r="M282" i="1"/>
  <c r="M290" i="1"/>
  <c r="M298" i="1"/>
  <c r="M306" i="1"/>
  <c r="M314" i="1"/>
  <c r="M322" i="1"/>
  <c r="M330" i="1"/>
  <c r="M338" i="1"/>
  <c r="M346" i="1"/>
  <c r="M354" i="1"/>
  <c r="M362" i="1"/>
  <c r="M370" i="1"/>
  <c r="M378" i="1"/>
  <c r="M386" i="1"/>
  <c r="M394" i="1"/>
  <c r="M402" i="1"/>
  <c r="M410" i="1"/>
  <c r="M418" i="1"/>
  <c r="M426" i="1"/>
  <c r="M434" i="1"/>
  <c r="M442" i="1"/>
  <c r="M450" i="1"/>
  <c r="M502" i="1"/>
  <c r="M12" i="1"/>
  <c r="M20" i="1"/>
  <c r="M28" i="1"/>
  <c r="M36" i="1"/>
  <c r="M44" i="1"/>
  <c r="M52" i="1"/>
  <c r="M60" i="1"/>
  <c r="M68" i="1"/>
  <c r="M76" i="1"/>
  <c r="M84" i="1"/>
  <c r="M92" i="1"/>
  <c r="M100" i="1"/>
  <c r="M108" i="1"/>
  <c r="M116" i="1"/>
  <c r="M124" i="1"/>
  <c r="M132" i="1"/>
  <c r="M140" i="1"/>
  <c r="M148" i="1"/>
  <c r="M156" i="1"/>
  <c r="M164" i="1"/>
  <c r="M172" i="1"/>
  <c r="M180" i="1"/>
  <c r="M188" i="1"/>
  <c r="M196" i="1"/>
  <c r="M204" i="1"/>
  <c r="M212" i="1"/>
  <c r="M220" i="1"/>
  <c r="M228" i="1"/>
  <c r="M236" i="1"/>
  <c r="M244" i="1"/>
  <c r="M252" i="1"/>
  <c r="M260" i="1"/>
  <c r="M268" i="1"/>
  <c r="M276" i="1"/>
  <c r="M284" i="1"/>
  <c r="M292" i="1"/>
  <c r="M300" i="1"/>
  <c r="M308" i="1"/>
  <c r="M316" i="1"/>
  <c r="M324" i="1"/>
  <c r="M332" i="1"/>
  <c r="M340" i="1"/>
  <c r="M348" i="1"/>
  <c r="M356" i="1"/>
  <c r="M364" i="1"/>
  <c r="M372" i="1"/>
  <c r="M380" i="1"/>
  <c r="M388" i="1"/>
  <c r="M396" i="1"/>
  <c r="M404" i="1"/>
  <c r="M412" i="1"/>
  <c r="M420" i="1"/>
  <c r="M428" i="1"/>
  <c r="M436" i="1"/>
  <c r="M444" i="1"/>
  <c r="M452" i="1"/>
  <c r="AF4" i="2"/>
  <c r="AG4" i="2" s="1"/>
  <c r="O1" i="2" s="1"/>
  <c r="AH4" i="2"/>
  <c r="AJ4" i="2" s="1"/>
  <c r="O2" i="2" s="1"/>
  <c r="R6" i="2"/>
  <c r="S6" i="2" s="1"/>
  <c r="T7" i="1"/>
  <c r="M501" i="1"/>
  <c r="M454" i="1"/>
  <c r="M456" i="1"/>
  <c r="M458" i="1"/>
  <c r="M460" i="1"/>
  <c r="M462" i="1"/>
  <c r="M464" i="1"/>
  <c r="M466" i="1"/>
  <c r="M468" i="1"/>
  <c r="M470" i="1"/>
  <c r="M472" i="1"/>
  <c r="M474" i="1"/>
  <c r="M476" i="1"/>
  <c r="M478" i="1"/>
  <c r="M480" i="1"/>
  <c r="M482" i="1"/>
  <c r="M484" i="1"/>
  <c r="M486" i="1"/>
  <c r="M488" i="1"/>
  <c r="M490" i="1"/>
  <c r="M492" i="1"/>
  <c r="M494" i="1"/>
  <c r="M496" i="1"/>
  <c r="M498" i="1"/>
  <c r="M500" i="1"/>
  <c r="M463" i="1"/>
  <c r="M465" i="1"/>
  <c r="M467" i="1"/>
  <c r="M469" i="1"/>
  <c r="M471" i="1"/>
  <c r="M473" i="1"/>
  <c r="M475" i="1"/>
  <c r="M477" i="1"/>
  <c r="M479" i="1"/>
  <c r="M481" i="1"/>
  <c r="M483" i="1"/>
  <c r="M485" i="1"/>
  <c r="M487" i="1"/>
  <c r="M489" i="1"/>
  <c r="M491" i="1"/>
  <c r="M493" i="1"/>
  <c r="M495" i="1"/>
  <c r="M497" i="1"/>
  <c r="M6" i="1"/>
  <c r="M5" i="1"/>
  <c r="P4" i="2" l="1"/>
  <c r="P9" i="2"/>
  <c r="P33" i="2"/>
  <c r="P97" i="2"/>
  <c r="P197" i="2"/>
  <c r="P50" i="2"/>
  <c r="P106" i="2"/>
  <c r="P158" i="2"/>
  <c r="P210" i="2"/>
  <c r="P258" i="2"/>
  <c r="P298" i="2"/>
  <c r="P322" i="2"/>
  <c r="P338" i="2"/>
  <c r="P354" i="2"/>
  <c r="P370" i="2"/>
  <c r="P386" i="2"/>
  <c r="P402" i="2"/>
  <c r="P418" i="2"/>
  <c r="P434" i="2"/>
  <c r="P450" i="2"/>
  <c r="P466" i="2"/>
  <c r="P482" i="2"/>
  <c r="P498" i="2"/>
  <c r="P29" i="2"/>
  <c r="P89" i="2"/>
  <c r="P153" i="2"/>
  <c r="P217" i="2"/>
  <c r="P42" i="2"/>
  <c r="P90" i="2"/>
  <c r="P138" i="2"/>
  <c r="P178" i="2"/>
  <c r="P226" i="2"/>
  <c r="P274" i="2"/>
  <c r="P11" i="2"/>
  <c r="P27" i="2"/>
  <c r="P43" i="2"/>
  <c r="P59" i="2"/>
  <c r="P75" i="2"/>
  <c r="P91" i="2"/>
  <c r="P107" i="2"/>
  <c r="P123" i="2"/>
  <c r="P139" i="2"/>
  <c r="P155" i="2"/>
  <c r="P171" i="2"/>
  <c r="P41" i="2"/>
  <c r="P109" i="2"/>
  <c r="P169" i="2"/>
  <c r="P6" i="2"/>
  <c r="P58" i="2"/>
  <c r="P98" i="2"/>
  <c r="P142" i="2"/>
  <c r="P194" i="2"/>
  <c r="P242" i="2"/>
  <c r="P290" i="2"/>
  <c r="P16" i="2"/>
  <c r="P32" i="2"/>
  <c r="P48" i="2"/>
  <c r="P64" i="2"/>
  <c r="P80" i="2"/>
  <c r="P96" i="2"/>
  <c r="P112" i="2"/>
  <c r="P128" i="2"/>
  <c r="P144" i="2"/>
  <c r="P160" i="2"/>
  <c r="P176" i="2"/>
  <c r="P37" i="2"/>
  <c r="P101" i="2"/>
  <c r="P161" i="2"/>
  <c r="P205" i="2"/>
  <c r="P229" i="2"/>
  <c r="P245" i="2"/>
  <c r="P261" i="2"/>
  <c r="P277" i="2"/>
  <c r="P293" i="2"/>
  <c r="P309" i="2"/>
  <c r="P325" i="2"/>
  <c r="P341" i="2"/>
  <c r="P357" i="2"/>
  <c r="P373" i="2"/>
  <c r="P389" i="2"/>
  <c r="P405" i="2"/>
  <c r="P421" i="2"/>
  <c r="P437" i="2"/>
  <c r="P453" i="2"/>
  <c r="P469" i="2"/>
  <c r="P485" i="2"/>
  <c r="P501" i="2"/>
  <c r="P5" i="2"/>
  <c r="P49" i="2"/>
  <c r="P113" i="2"/>
  <c r="P14" i="2"/>
  <c r="P70" i="2"/>
  <c r="P122" i="2"/>
  <c r="P174" i="2"/>
  <c r="P222" i="2"/>
  <c r="P270" i="2"/>
  <c r="P302" i="2"/>
  <c r="P326" i="2"/>
  <c r="P342" i="2"/>
  <c r="P358" i="2"/>
  <c r="P374" i="2"/>
  <c r="P390" i="2"/>
  <c r="P406" i="2"/>
  <c r="P422" i="2"/>
  <c r="P438" i="2"/>
  <c r="P454" i="2"/>
  <c r="P470" i="2"/>
  <c r="P486" i="2"/>
  <c r="P502" i="2"/>
  <c r="P45" i="2"/>
  <c r="P105" i="2"/>
  <c r="P165" i="2"/>
  <c r="P10" i="2"/>
  <c r="P54" i="2"/>
  <c r="P102" i="2"/>
  <c r="P150" i="2"/>
  <c r="P190" i="2"/>
  <c r="P238" i="2"/>
  <c r="P286" i="2"/>
  <c r="P15" i="2"/>
  <c r="P31" i="2"/>
  <c r="P47" i="2"/>
  <c r="P63" i="2"/>
  <c r="P79" i="2"/>
  <c r="P95" i="2"/>
  <c r="P111" i="2"/>
  <c r="P127" i="2"/>
  <c r="P143" i="2"/>
  <c r="P159" i="2"/>
  <c r="P175" i="2"/>
  <c r="P53" i="2"/>
  <c r="P121" i="2"/>
  <c r="P181" i="2"/>
  <c r="P22" i="2"/>
  <c r="P62" i="2"/>
  <c r="P110" i="2"/>
  <c r="P154" i="2"/>
  <c r="P206" i="2"/>
  <c r="P250" i="2"/>
  <c r="P314" i="2"/>
  <c r="P20" i="2"/>
  <c r="P36" i="2"/>
  <c r="P52" i="2"/>
  <c r="P68" i="2"/>
  <c r="P84" i="2"/>
  <c r="P100" i="2"/>
  <c r="P116" i="2"/>
  <c r="P132" i="2"/>
  <c r="P148" i="2"/>
  <c r="P164" i="2"/>
  <c r="P180" i="2"/>
  <c r="P57" i="2"/>
  <c r="P117" i="2"/>
  <c r="P173" i="2"/>
  <c r="P209" i="2"/>
  <c r="P233" i="2"/>
  <c r="P249" i="2"/>
  <c r="P265" i="2"/>
  <c r="P281" i="2"/>
  <c r="P297" i="2"/>
  <c r="P313" i="2"/>
  <c r="P13" i="2"/>
  <c r="P65" i="2"/>
  <c r="P129" i="2"/>
  <c r="P26" i="2"/>
  <c r="P82" i="2"/>
  <c r="P134" i="2"/>
  <c r="P186" i="2"/>
  <c r="P234" i="2"/>
  <c r="P282" i="2"/>
  <c r="P306" i="2"/>
  <c r="P330" i="2"/>
  <c r="P346" i="2"/>
  <c r="P362" i="2"/>
  <c r="P378" i="2"/>
  <c r="P394" i="2"/>
  <c r="P410" i="2"/>
  <c r="P426" i="2"/>
  <c r="P442" i="2"/>
  <c r="P458" i="2"/>
  <c r="P474" i="2"/>
  <c r="P490" i="2"/>
  <c r="P506" i="2"/>
  <c r="P61" i="2"/>
  <c r="P125" i="2"/>
  <c r="P177" i="2"/>
  <c r="P18" i="2"/>
  <c r="P66" i="2"/>
  <c r="P114" i="2"/>
  <c r="P162" i="2"/>
  <c r="P202" i="2"/>
  <c r="P254" i="2"/>
  <c r="P310" i="2"/>
  <c r="P19" i="2"/>
  <c r="P35" i="2"/>
  <c r="P51" i="2"/>
  <c r="P67" i="2"/>
  <c r="P83" i="2"/>
  <c r="P99" i="2"/>
  <c r="P115" i="2"/>
  <c r="P131" i="2"/>
  <c r="P147" i="2"/>
  <c r="P163" i="2"/>
  <c r="P179" i="2"/>
  <c r="P69" i="2"/>
  <c r="P141" i="2"/>
  <c r="P193" i="2"/>
  <c r="P34" i="2"/>
  <c r="P74" i="2"/>
  <c r="P118" i="2"/>
  <c r="P166" i="2"/>
  <c r="P218" i="2"/>
  <c r="P262" i="2"/>
  <c r="P8" i="2"/>
  <c r="P24" i="2"/>
  <c r="P40" i="2"/>
  <c r="P56" i="2"/>
  <c r="P72" i="2"/>
  <c r="P88" i="2"/>
  <c r="P104" i="2"/>
  <c r="P120" i="2"/>
  <c r="P136" i="2"/>
  <c r="P152" i="2"/>
  <c r="P168" i="2"/>
  <c r="P73" i="2"/>
  <c r="P133" i="2"/>
  <c r="P189" i="2"/>
  <c r="P213" i="2"/>
  <c r="P237" i="2"/>
  <c r="P253" i="2"/>
  <c r="P269" i="2"/>
  <c r="P285" i="2"/>
  <c r="P301" i="2"/>
  <c r="P317" i="2"/>
  <c r="P17" i="2"/>
  <c r="P81" i="2"/>
  <c r="P145" i="2"/>
  <c r="P38" i="2"/>
  <c r="P94" i="2"/>
  <c r="P146" i="2"/>
  <c r="P198" i="2"/>
  <c r="P246" i="2"/>
  <c r="P294" i="2"/>
  <c r="P318" i="2"/>
  <c r="P334" i="2"/>
  <c r="P350" i="2"/>
  <c r="P366" i="2"/>
  <c r="P382" i="2"/>
  <c r="P398" i="2"/>
  <c r="P414" i="2"/>
  <c r="P430" i="2"/>
  <c r="P446" i="2"/>
  <c r="P462" i="2"/>
  <c r="P478" i="2"/>
  <c r="P494" i="2"/>
  <c r="P510" i="2"/>
  <c r="P77" i="2"/>
  <c r="P137" i="2"/>
  <c r="P185" i="2"/>
  <c r="P30" i="2"/>
  <c r="P78" i="2"/>
  <c r="P126" i="2"/>
  <c r="P170" i="2"/>
  <c r="P214" i="2"/>
  <c r="P266" i="2"/>
  <c r="P7" i="2"/>
  <c r="P23" i="2"/>
  <c r="P39" i="2"/>
  <c r="P55" i="2"/>
  <c r="P71" i="2"/>
  <c r="P87" i="2"/>
  <c r="P103" i="2"/>
  <c r="P119" i="2"/>
  <c r="P135" i="2"/>
  <c r="P151" i="2"/>
  <c r="P167" i="2"/>
  <c r="P25" i="2"/>
  <c r="P93" i="2"/>
  <c r="P157" i="2"/>
  <c r="P221" i="2"/>
  <c r="P46" i="2"/>
  <c r="P86" i="2"/>
  <c r="P130" i="2"/>
  <c r="P182" i="2"/>
  <c r="P230" i="2"/>
  <c r="P278" i="2"/>
  <c r="P12" i="2"/>
  <c r="P28" i="2"/>
  <c r="P44" i="2"/>
  <c r="P60" i="2"/>
  <c r="P76" i="2"/>
  <c r="P92" i="2"/>
  <c r="P108" i="2"/>
  <c r="P124" i="2"/>
  <c r="P140" i="2"/>
  <c r="P156" i="2"/>
  <c r="P172" i="2"/>
  <c r="P21" i="2"/>
  <c r="P85" i="2"/>
  <c r="P149" i="2"/>
  <c r="P201" i="2"/>
  <c r="P225" i="2"/>
  <c r="P241" i="2"/>
  <c r="P257" i="2"/>
  <c r="P273" i="2"/>
  <c r="P289" i="2"/>
  <c r="P305" i="2"/>
  <c r="P321" i="2"/>
  <c r="P337" i="2"/>
  <c r="P353" i="2"/>
  <c r="P369" i="2"/>
  <c r="P385" i="2"/>
  <c r="P401" i="2"/>
  <c r="P417" i="2"/>
  <c r="P433" i="2"/>
  <c r="P449" i="2"/>
  <c r="P465" i="2"/>
  <c r="P481" i="2"/>
  <c r="P497" i="2"/>
  <c r="P329" i="2"/>
  <c r="P361" i="2"/>
  <c r="P393" i="2"/>
  <c r="P425" i="2"/>
  <c r="P457" i="2"/>
  <c r="P489" i="2"/>
  <c r="P513" i="2"/>
  <c r="P187" i="2"/>
  <c r="P203" i="2"/>
  <c r="P219" i="2"/>
  <c r="P235" i="2"/>
  <c r="P251" i="2"/>
  <c r="P267" i="2"/>
  <c r="P283" i="2"/>
  <c r="P299" i="2"/>
  <c r="P315" i="2"/>
  <c r="P331" i="2"/>
  <c r="P347" i="2"/>
  <c r="P363" i="2"/>
  <c r="P379" i="2"/>
  <c r="P395" i="2"/>
  <c r="P411" i="2"/>
  <c r="P427" i="2"/>
  <c r="P443" i="2"/>
  <c r="P459" i="2"/>
  <c r="P475" i="2"/>
  <c r="P491" i="2"/>
  <c r="P507" i="2"/>
  <c r="P192" i="2"/>
  <c r="P208" i="2"/>
  <c r="P224" i="2"/>
  <c r="P240" i="2"/>
  <c r="P256" i="2"/>
  <c r="P272" i="2"/>
  <c r="P288" i="2"/>
  <c r="P304" i="2"/>
  <c r="P320" i="2"/>
  <c r="P336" i="2"/>
  <c r="P352" i="2"/>
  <c r="P368" i="2"/>
  <c r="P384" i="2"/>
  <c r="P400" i="2"/>
  <c r="P416" i="2"/>
  <c r="P432" i="2"/>
  <c r="P448" i="2"/>
  <c r="P464" i="2"/>
  <c r="P480" i="2"/>
  <c r="P496" i="2"/>
  <c r="P512" i="2"/>
  <c r="P333" i="2"/>
  <c r="P365" i="2"/>
  <c r="P397" i="2"/>
  <c r="P429" i="2"/>
  <c r="P461" i="2"/>
  <c r="P493" i="2"/>
  <c r="P191" i="2"/>
  <c r="P207" i="2"/>
  <c r="P223" i="2"/>
  <c r="P239" i="2"/>
  <c r="P255" i="2"/>
  <c r="P271" i="2"/>
  <c r="P287" i="2"/>
  <c r="P303" i="2"/>
  <c r="P319" i="2"/>
  <c r="P335" i="2"/>
  <c r="P351" i="2"/>
  <c r="P367" i="2"/>
  <c r="P383" i="2"/>
  <c r="P399" i="2"/>
  <c r="P415" i="2"/>
  <c r="P431" i="2"/>
  <c r="P447" i="2"/>
  <c r="P463" i="2"/>
  <c r="P479" i="2"/>
  <c r="P495" i="2"/>
  <c r="P511" i="2"/>
  <c r="P196" i="2"/>
  <c r="P212" i="2"/>
  <c r="P228" i="2"/>
  <c r="P244" i="2"/>
  <c r="P260" i="2"/>
  <c r="P276" i="2"/>
  <c r="P292" i="2"/>
  <c r="P308" i="2"/>
  <c r="P324" i="2"/>
  <c r="P340" i="2"/>
  <c r="P356" i="2"/>
  <c r="P372" i="2"/>
  <c r="P388" i="2"/>
  <c r="P404" i="2"/>
  <c r="P420" i="2"/>
  <c r="P436" i="2"/>
  <c r="P452" i="2"/>
  <c r="P468" i="2"/>
  <c r="P484" i="2"/>
  <c r="P500" i="2"/>
  <c r="P345" i="2"/>
  <c r="P377" i="2"/>
  <c r="P409" i="2"/>
  <c r="P441" i="2"/>
  <c r="P473" i="2"/>
  <c r="P505" i="2"/>
  <c r="P195" i="2"/>
  <c r="P211" i="2"/>
  <c r="P227" i="2"/>
  <c r="P243" i="2"/>
  <c r="P259" i="2"/>
  <c r="P275" i="2"/>
  <c r="P291" i="2"/>
  <c r="P307" i="2"/>
  <c r="P323" i="2"/>
  <c r="P339" i="2"/>
  <c r="P355" i="2"/>
  <c r="P371" i="2"/>
  <c r="P387" i="2"/>
  <c r="P403" i="2"/>
  <c r="P419" i="2"/>
  <c r="P435" i="2"/>
  <c r="P451" i="2"/>
  <c r="P467" i="2"/>
  <c r="P483" i="2"/>
  <c r="P499" i="2"/>
  <c r="P184" i="2"/>
  <c r="P200" i="2"/>
  <c r="P216" i="2"/>
  <c r="P232" i="2"/>
  <c r="P248" i="2"/>
  <c r="P264" i="2"/>
  <c r="P280" i="2"/>
  <c r="P296" i="2"/>
  <c r="P312" i="2"/>
  <c r="P328" i="2"/>
  <c r="P344" i="2"/>
  <c r="P360" i="2"/>
  <c r="P376" i="2"/>
  <c r="P392" i="2"/>
  <c r="P408" i="2"/>
  <c r="P424" i="2"/>
  <c r="P440" i="2"/>
  <c r="P456" i="2"/>
  <c r="P472" i="2"/>
  <c r="P488" i="2"/>
  <c r="P504" i="2"/>
  <c r="P349" i="2"/>
  <c r="P381" i="2"/>
  <c r="P413" i="2"/>
  <c r="P445" i="2"/>
  <c r="P477" i="2"/>
  <c r="P509" i="2"/>
  <c r="P183" i="2"/>
  <c r="P199" i="2"/>
  <c r="P215" i="2"/>
  <c r="P231" i="2"/>
  <c r="P247" i="2"/>
  <c r="P263" i="2"/>
  <c r="P279" i="2"/>
  <c r="P295" i="2"/>
  <c r="P311" i="2"/>
  <c r="P327" i="2"/>
  <c r="P343" i="2"/>
  <c r="P359" i="2"/>
  <c r="P375" i="2"/>
  <c r="P391" i="2"/>
  <c r="P407" i="2"/>
  <c r="P423" i="2"/>
  <c r="P439" i="2"/>
  <c r="P455" i="2"/>
  <c r="P471" i="2"/>
  <c r="P487" i="2"/>
  <c r="P503" i="2"/>
  <c r="P188" i="2"/>
  <c r="P204" i="2"/>
  <c r="P220" i="2"/>
  <c r="P236" i="2"/>
  <c r="P252" i="2"/>
  <c r="P268" i="2"/>
  <c r="P284" i="2"/>
  <c r="P300" i="2"/>
  <c r="P316" i="2"/>
  <c r="P332" i="2"/>
  <c r="P348" i="2"/>
  <c r="P364" i="2"/>
  <c r="P380" i="2"/>
  <c r="P396" i="2"/>
  <c r="P412" i="2"/>
  <c r="P428" i="2"/>
  <c r="P444" i="2"/>
  <c r="P460" i="2"/>
  <c r="P476" i="2"/>
  <c r="P492" i="2"/>
  <c r="P508" i="2"/>
  <c r="T6" i="2"/>
  <c r="U6" i="2" l="1"/>
  <c r="V4" i="2"/>
  <c r="W4" i="2" s="1"/>
  <c r="X4" i="2" s="1"/>
  <c r="V5" i="2"/>
  <c r="W5" i="2" s="1"/>
  <c r="X5" i="2" s="1"/>
  <c r="V6" i="2"/>
  <c r="R7" i="2"/>
  <c r="S7" i="2" s="1"/>
  <c r="R8" i="2" l="1"/>
  <c r="S8" i="2" s="1"/>
  <c r="W6" i="2"/>
  <c r="X6" i="2" s="1"/>
  <c r="R9" i="2" l="1"/>
  <c r="S9" i="2" s="1"/>
  <c r="V7" i="2"/>
  <c r="U7" i="2"/>
  <c r="U8" i="2"/>
  <c r="T7" i="2"/>
  <c r="V8" i="2"/>
  <c r="T8" i="2"/>
  <c r="R10" i="2" l="1"/>
  <c r="S10" i="2" s="1"/>
  <c r="W7" i="2"/>
  <c r="X7" i="2" s="1"/>
  <c r="W8" i="2"/>
  <c r="X8" i="2" s="1"/>
  <c r="R11" i="2" l="1"/>
  <c r="V9" i="2"/>
  <c r="T9" i="2"/>
  <c r="U9" i="2"/>
  <c r="U10" i="2"/>
  <c r="V10" i="2"/>
  <c r="S11" i="2" l="1"/>
  <c r="R12" i="2" s="1"/>
  <c r="T10" i="2"/>
  <c r="W9" i="2"/>
  <c r="X9" i="2" s="1"/>
  <c r="W10" i="2"/>
  <c r="X10" i="2" s="1"/>
  <c r="V11" i="2" l="1"/>
  <c r="U11" i="2"/>
  <c r="T11" i="2"/>
  <c r="S12" i="2"/>
  <c r="R13" i="2" s="1"/>
  <c r="S13" i="2" s="1"/>
  <c r="R14" i="2" s="1"/>
  <c r="S14" i="2" s="1"/>
  <c r="W11" i="2" l="1"/>
  <c r="X11" i="2" s="1"/>
  <c r="T12" i="2"/>
  <c r="U12" i="2"/>
  <c r="V12" i="2"/>
  <c r="V13" i="2"/>
  <c r="U13" i="2"/>
  <c r="T13" i="2"/>
  <c r="R15" i="2"/>
  <c r="S15" i="2" s="1"/>
  <c r="W12" i="2" l="1"/>
  <c r="X12" i="2" s="1"/>
  <c r="W13" i="2"/>
  <c r="X13" i="2" s="1"/>
  <c r="U14" i="2"/>
  <c r="T14" i="2"/>
  <c r="R16" i="2"/>
  <c r="S16" i="2" s="1"/>
  <c r="V14" i="2"/>
  <c r="U15" i="2" l="1"/>
  <c r="U16" i="2"/>
  <c r="T15" i="2"/>
  <c r="W14" i="2"/>
  <c r="X14" i="2" s="1"/>
  <c r="R17" i="2"/>
  <c r="S17" i="2" s="1"/>
  <c r="V15" i="2"/>
  <c r="V16" i="2" l="1"/>
  <c r="T16" i="2"/>
  <c r="W15" i="2"/>
  <c r="X15" i="2" s="1"/>
  <c r="R18" i="2"/>
  <c r="S18" i="2" s="1"/>
  <c r="U17" i="2" l="1"/>
  <c r="W16" i="2"/>
  <c r="X16" i="2" s="1"/>
  <c r="V17" i="2"/>
  <c r="T17" i="2"/>
  <c r="R19" i="2"/>
  <c r="S19" i="2" s="1"/>
  <c r="U18" i="2" l="1"/>
  <c r="W17" i="2"/>
  <c r="X17" i="2" s="1"/>
  <c r="T18" i="2"/>
  <c r="V18" i="2"/>
  <c r="U19" i="2" l="1"/>
  <c r="W18" i="2"/>
  <c r="X18" i="2" s="1"/>
  <c r="T19" i="2"/>
  <c r="V19" i="2"/>
  <c r="W19" i="2" l="1"/>
  <c r="X19" i="2" s="1"/>
  <c r="X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J3" authorId="0" shapeId="0" xr:uid="{696DB313-A850-8D49-941C-45A52826843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 older years, ASOS only lists hours with observable rainfall amounts.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Z3" authorId="0" shapeId="0" xr:uid="{CBEE8AEE-7D52-F742-8162-F0599164762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https://en.wikipedia.org/wiki/Gamma_distribution#Parameter_estimation</t>
        </r>
      </text>
    </comment>
  </commentList>
</comments>
</file>

<file path=xl/sharedStrings.xml><?xml version="1.0" encoding="utf-8"?>
<sst xmlns="http://schemas.openxmlformats.org/spreadsheetml/2006/main" count="2615" uniqueCount="578">
  <si>
    <t>station</t>
  </si>
  <si>
    <t>network</t>
  </si>
  <si>
    <t>year</t>
  </si>
  <si>
    <t>month</t>
  </si>
  <si>
    <t>max_hourly</t>
  </si>
  <si>
    <t>max_6_hour_total</t>
  </si>
  <si>
    <t>max_12_hour_total</t>
  </si>
  <si>
    <t>max_24_hour_total</t>
  </si>
  <si>
    <t>hour_count</t>
  </si>
  <si>
    <t>day_count</t>
  </si>
  <si>
    <t>year_month</t>
  </si>
  <si>
    <t>STDDEV</t>
  </si>
  <si>
    <t>MEAN</t>
  </si>
  <si>
    <t>Source</t>
  </si>
  <si>
    <t>Accessed By</t>
  </si>
  <si>
    <t>Date Accessed</t>
  </si>
  <si>
    <t>URL</t>
  </si>
  <si>
    <t>Iowa State Mesonet</t>
  </si>
  <si>
    <t>Matthew Self</t>
  </si>
  <si>
    <t>ASOS Data</t>
  </si>
  <si>
    <t>monthly_total</t>
  </si>
  <si>
    <t>JKL</t>
  </si>
  <si>
    <t>KY_ASOS</t>
  </si>
  <si>
    <t>202207 Rank</t>
  </si>
  <si>
    <t>Average</t>
  </si>
  <si>
    <t>Standard Deviation</t>
  </si>
  <si>
    <t>July 2022</t>
  </si>
  <si>
    <t>Maximum Hourly</t>
  </si>
  <si>
    <t>Maximum 6-Hour Total</t>
  </si>
  <si>
    <t>Maximum 24-Hour Total</t>
  </si>
  <si>
    <t>Maximum 12-Hour Total</t>
  </si>
  <si>
    <t>Monthly Total</t>
  </si>
  <si>
    <t>Metric</t>
  </si>
  <si>
    <t>Comparison of July 2022 Precipitation in Jackson, KY to 1980-2022 Observations</t>
  </si>
  <si>
    <t>Rank</t>
  </si>
  <si>
    <t>https://water.weather.gov/ahps2/hydrograph.php?wfo=jkl&amp;gage=jknk2</t>
  </si>
  <si>
    <t>Greater than 3 inches</t>
  </si>
  <si>
    <t>STL</t>
  </si>
  <si>
    <t>MO_ASOS</t>
  </si>
  <si>
    <t>1980-01</t>
  </si>
  <si>
    <t>1980-02</t>
  </si>
  <si>
    <t>1980-03</t>
  </si>
  <si>
    <t>1980-04</t>
  </si>
  <si>
    <t>1980-05</t>
  </si>
  <si>
    <t>1980-06</t>
  </si>
  <si>
    <t>1980-07</t>
  </si>
  <si>
    <t>1980-08</t>
  </si>
  <si>
    <t>1980-09</t>
  </si>
  <si>
    <t>1980-10</t>
  </si>
  <si>
    <t>1980-11</t>
  </si>
  <si>
    <t>1980-12</t>
  </si>
  <si>
    <t>1981-01</t>
  </si>
  <si>
    <t>1981-02</t>
  </si>
  <si>
    <t>1981-03</t>
  </si>
  <si>
    <t>1981-04</t>
  </si>
  <si>
    <t>1981-05</t>
  </si>
  <si>
    <t>1981-06</t>
  </si>
  <si>
    <t>1981-07</t>
  </si>
  <si>
    <t>1981-08</t>
  </si>
  <si>
    <t>1981-09</t>
  </si>
  <si>
    <t>1981-10</t>
  </si>
  <si>
    <t>1981-11</t>
  </si>
  <si>
    <t>1981-12</t>
  </si>
  <si>
    <t>1982-01</t>
  </si>
  <si>
    <t>1982-02</t>
  </si>
  <si>
    <t>1982-03</t>
  </si>
  <si>
    <t>1982-04</t>
  </si>
  <si>
    <t>1982-05</t>
  </si>
  <si>
    <t>1982-06</t>
  </si>
  <si>
    <t>1982-07</t>
  </si>
  <si>
    <t>https://twitter.com/NWSStLouis/status/1551997845963649024</t>
  </si>
  <si>
    <t>1982-08</t>
  </si>
  <si>
    <t>1982-09</t>
  </si>
  <si>
    <t>1982-10</t>
  </si>
  <si>
    <t>1982-11</t>
  </si>
  <si>
    <t>1982-12</t>
  </si>
  <si>
    <t>1983-01</t>
  </si>
  <si>
    <t>1983-02</t>
  </si>
  <si>
    <t>1983-03</t>
  </si>
  <si>
    <t>1983-04</t>
  </si>
  <si>
    <t>1983-05</t>
  </si>
  <si>
    <t>1983-06</t>
  </si>
  <si>
    <t>1983-07</t>
  </si>
  <si>
    <t>1983-08</t>
  </si>
  <si>
    <t>1983-09</t>
  </si>
  <si>
    <t>1983-10</t>
  </si>
  <si>
    <t>1983-11</t>
  </si>
  <si>
    <t>1983-12</t>
  </si>
  <si>
    <t>1984-01</t>
  </si>
  <si>
    <t>1984-02</t>
  </si>
  <si>
    <t>1984-03</t>
  </si>
  <si>
    <t>1984-04</t>
  </si>
  <si>
    <t>1984-05</t>
  </si>
  <si>
    <t>1984-06</t>
  </si>
  <si>
    <t>1984-07</t>
  </si>
  <si>
    <t>1984-08</t>
  </si>
  <si>
    <t>1984-09</t>
  </si>
  <si>
    <t>1984-10</t>
  </si>
  <si>
    <t>1984-11</t>
  </si>
  <si>
    <t>1984-12</t>
  </si>
  <si>
    <t>1985-01</t>
  </si>
  <si>
    <t>1985-02</t>
  </si>
  <si>
    <t>1985-03</t>
  </si>
  <si>
    <t>1985-04</t>
  </si>
  <si>
    <t>1985-05</t>
  </si>
  <si>
    <t>1985-06</t>
  </si>
  <si>
    <t>1985-08</t>
  </si>
  <si>
    <t>1985-09</t>
  </si>
  <si>
    <t>1985-10</t>
  </si>
  <si>
    <t>1985-11</t>
  </si>
  <si>
    <t>1985-12</t>
  </si>
  <si>
    <t>1986-01</t>
  </si>
  <si>
    <t>1986-02</t>
  </si>
  <si>
    <t>1986-03</t>
  </si>
  <si>
    <t>1986-04</t>
  </si>
  <si>
    <t>1986-05</t>
  </si>
  <si>
    <t>1986-06</t>
  </si>
  <si>
    <t>1986-07</t>
  </si>
  <si>
    <t>1986-08</t>
  </si>
  <si>
    <t>1986-09</t>
  </si>
  <si>
    <t>1986-10</t>
  </si>
  <si>
    <t>1986-11</t>
  </si>
  <si>
    <t>1986-12</t>
  </si>
  <si>
    <t>1987-01</t>
  </si>
  <si>
    <t>1987-02</t>
  </si>
  <si>
    <t>1987-03</t>
  </si>
  <si>
    <t>1987-04</t>
  </si>
  <si>
    <t>1987-05</t>
  </si>
  <si>
    <t>1987-06</t>
  </si>
  <si>
    <t>1987-07</t>
  </si>
  <si>
    <t>1987-08</t>
  </si>
  <si>
    <t>1987-09</t>
  </si>
  <si>
    <t>1987-10</t>
  </si>
  <si>
    <t>1987-11</t>
  </si>
  <si>
    <t>1987-12</t>
  </si>
  <si>
    <t>1988-01</t>
  </si>
  <si>
    <t>1988-02</t>
  </si>
  <si>
    <t>1988-03</t>
  </si>
  <si>
    <t>1988-04</t>
  </si>
  <si>
    <t>1988-05</t>
  </si>
  <si>
    <t>1988-06</t>
  </si>
  <si>
    <t>1988-07</t>
  </si>
  <si>
    <t>1988-08</t>
  </si>
  <si>
    <t>1988-09</t>
  </si>
  <si>
    <t>1988-10</t>
  </si>
  <si>
    <t>1988-11</t>
  </si>
  <si>
    <t>1988-12</t>
  </si>
  <si>
    <t>1989-01</t>
  </si>
  <si>
    <t>1989-02</t>
  </si>
  <si>
    <t>1989-03</t>
  </si>
  <si>
    <t>1989-04</t>
  </si>
  <si>
    <t>1989-05</t>
  </si>
  <si>
    <t>1989-06</t>
  </si>
  <si>
    <t>1989-07</t>
  </si>
  <si>
    <t>1989-08</t>
  </si>
  <si>
    <t>1989-09</t>
  </si>
  <si>
    <t>1989-10</t>
  </si>
  <si>
    <t>1989-11</t>
  </si>
  <si>
    <t>1989-12</t>
  </si>
  <si>
    <t>1990-01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</si>
  <si>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</si>
  <si>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</si>
  <si>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</si>
  <si>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</si>
  <si>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</si>
  <si>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</si>
  <si>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</si>
  <si>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</si>
  <si>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</si>
  <si>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</si>
  <si>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</si>
  <si>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</si>
  <si>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</si>
  <si>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</si>
  <si>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</si>
  <si>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</si>
  <si>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</si>
  <si>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</si>
  <si>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</si>
  <si>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</si>
  <si>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</si>
  <si>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</si>
  <si>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</si>
  <si>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</si>
  <si>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</si>
  <si>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</si>
  <si>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</si>
  <si>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</si>
  <si>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</si>
  <si>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</si>
  <si>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</si>
  <si>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</si>
  <si>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</si>
  <si>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</si>
  <si>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</si>
  <si>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</si>
  <si>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</si>
  <si>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</si>
  <si>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</si>
  <si>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</si>
  <si>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</si>
  <si>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</si>
  <si>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</si>
  <si>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</si>
  <si>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</si>
  <si>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</si>
  <si>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</si>
  <si>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</si>
  <si>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</si>
  <si>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</si>
  <si>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</si>
  <si>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</si>
  <si>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</si>
  <si>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</si>
  <si>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</si>
  <si>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</si>
  <si>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</si>
  <si>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</si>
  <si>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</si>
  <si>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</si>
  <si>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</si>
  <si>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</si>
  <si>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</si>
  <si>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</si>
  <si>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</si>
  <si>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</si>
  <si>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</si>
  <si>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</si>
  <si>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</si>
  <si>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</si>
  <si>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</si>
  <si>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</si>
  <si>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</si>
  <si>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</si>
  <si>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</si>
  <si>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</si>
  <si>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</si>
  <si>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</si>
  <si>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</si>
  <si>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</si>
  <si>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</si>
  <si>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</si>
  <si>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</si>
  <si>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</si>
  <si>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</si>
  <si>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</si>
  <si>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</si>
  <si>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</si>
  <si>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</si>
  <si>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</si>
  <si>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</si>
  <si>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</si>
  <si>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</si>
  <si>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</si>
  <si>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</si>
  <si>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</si>
  <si>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</si>
  <si>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</si>
  <si>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</si>
  <si>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</si>
  <si>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</si>
  <si>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</si>
  <si>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</si>
  <si>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</si>
  <si>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</si>
  <si>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</si>
  <si>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</si>
  <si>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</si>
  <si>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</si>
  <si>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</si>
  <si>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</si>
  <si>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</si>
  <si>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</si>
  <si>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</si>
  <si>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</si>
  <si>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</si>
  <si>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</si>
  <si>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</si>
  <si>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</si>
  <si>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</si>
  <si>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</si>
  <si>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</si>
  <si>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</si>
  <si>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</si>
  <si>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</si>
  <si>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</si>
  <si>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</si>
  <si>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</si>
  <si>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</si>
  <si>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</si>
  <si>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</si>
  <si>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</si>
  <si>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</si>
  <si>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</si>
  <si>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</si>
  <si>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</si>
  <si>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</si>
  <si>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</si>
  <si>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</si>
  <si>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</si>
  <si>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</si>
  <si>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</si>
  <si>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</si>
  <si>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</si>
  <si>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</si>
  <si>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</si>
  <si>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</si>
  <si>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</si>
  <si>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</si>
  <si>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</si>
  <si>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</si>
  <si>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</si>
  <si>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</si>
  <si>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</si>
  <si>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</si>
  <si>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</si>
  <si>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</si>
  <si>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</si>
  <si>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</si>
  <si>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</si>
  <si>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</si>
  <si>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</si>
  <si>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</si>
  <si>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</si>
  <si>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</si>
  <si>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</si>
  <si>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</si>
  <si>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</si>
  <si>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</si>
  <si>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</si>
  <si>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</si>
  <si>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</si>
  <si>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</si>
  <si>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</si>
  <si>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</si>
  <si>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</si>
  <si>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</si>
  <si>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</si>
  <si>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</si>
  <si>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</si>
  <si>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</si>
  <si>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</si>
  <si>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</si>
  <si>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</si>
  <si>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</si>
  <si>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</si>
  <si>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</si>
  <si>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</si>
  <si>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</si>
  <si>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</si>
  <si>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</si>
  <si>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</si>
  <si>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</si>
  <si>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</si>
  <si>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</si>
  <si>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</si>
  <si>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</si>
  <si>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</si>
  <si>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</si>
  <si>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</si>
  <si>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</si>
  <si>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</si>
  <si>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</si>
  <si>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</si>
  <si>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</si>
  <si>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</si>
  <si>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</si>
  <si>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</si>
  <si>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</si>
  <si>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</si>
  <si>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</si>
  <si>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</si>
  <si>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</si>
  <si>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</si>
  <si>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</si>
  <si>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</si>
  <si>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</si>
  <si>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</si>
  <si>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</si>
  <si>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</si>
  <si>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</si>
  <si>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</si>
  <si>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</si>
  <si>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</si>
  <si>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</si>
  <si>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</si>
  <si>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</si>
  <si>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</si>
  <si>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</si>
  <si>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</si>
  <si>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</si>
  <si>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</si>
  <si>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</si>
  <si>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</si>
  <si>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</si>
  <si>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</si>
  <si>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</si>
  <si>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</si>
  <si>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</si>
  <si>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</si>
  <si>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</si>
  <si>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</si>
  <si>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</si>
  <si>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</si>
  <si>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</si>
  <si>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</si>
  <si>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</si>
  <si>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</si>
  <si>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</si>
  <si>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</si>
  <si>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</si>
  <si>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</si>
  <si>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</si>
  <si>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</si>
  <si>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</si>
  <si>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</si>
  <si>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</si>
  <si>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</si>
  <si>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</si>
  <si>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</si>
  <si>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</si>
  <si>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</si>
  <si>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</si>
  <si>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</si>
  <si>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</si>
  <si>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</si>
  <si>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</si>
  <si>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</si>
  <si>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</si>
  <si>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</si>
  <si>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</si>
  <si>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</si>
  <si>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</si>
  <si>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</si>
  <si>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</si>
  <si>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</si>
  <si>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</si>
  <si>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</si>
  <si>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</si>
  <si>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</si>
  <si>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</si>
  <si>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</si>
  <si>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</si>
  <si>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</si>
  <si>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</si>
  <si>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</si>
  <si>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</si>
  <si>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</si>
  <si>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</si>
  <si>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</si>
  <si>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</si>
  <si>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</si>
  <si>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</si>
  <si>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</si>
  <si>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</si>
  <si>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</si>
  <si>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</si>
  <si>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</si>
  <si>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</si>
  <si>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</si>
  <si>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</si>
  <si>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</si>
  <si>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</si>
  <si>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</si>
  <si>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</si>
  <si>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</si>
  <si>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</si>
  <si>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</si>
  <si>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</si>
  <si>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</si>
  <si>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</si>
  <si>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</si>
  <si>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</si>
  <si>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</si>
  <si>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</si>
  <si>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</si>
  <si>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</si>
  <si>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</si>
  <si>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</si>
  <si>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</si>
  <si>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</si>
  <si>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</si>
  <si>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</si>
  <si>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</si>
  <si>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</si>
  <si>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</si>
  <si>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</si>
  <si>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</si>
  <si>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</si>
  <si>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</si>
  <si>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</si>
  <si>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</si>
  <si>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</si>
  <si>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</si>
  <si>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</si>
  <si>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</si>
  <si>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</si>
  <si>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</si>
  <si>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</si>
  <si>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</si>
  <si>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</si>
  <si>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</si>
  <si>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</si>
  <si>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</si>
  <si>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</si>
  <si>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</si>
  <si>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</si>
  <si>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</si>
  <si>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</si>
  <si>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</si>
  <si>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</si>
  <si>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</si>
  <si>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</si>
  <si>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</si>
  <si>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</si>
  <si>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</si>
  <si>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</si>
  <si>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</si>
  <si>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</si>
  <si>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</si>
  <si>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</si>
  <si>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</si>
  <si>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</si>
  <si>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</si>
  <si>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</si>
  <si>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</si>
  <si>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</si>
  <si>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</si>
  <si>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</si>
  <si>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</si>
  <si>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</si>
  <si>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</si>
  <si>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</si>
  <si>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</si>
  <si>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</si>
  <si>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</si>
  <si>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</si>
  <si>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</si>
  <si>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</si>
  <si>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</si>
  <si>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</si>
  <si>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</si>
  <si>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</si>
  <si>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</si>
  <si>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</si>
  <si>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</si>
  <si>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</si>
  <si>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</si>
  <si>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</si>
  <si>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</si>
  <si>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Alpha</t>
  </si>
  <si>
    <t>Beta</t>
  </si>
  <si>
    <t>Lower</t>
  </si>
  <si>
    <t>Upper</t>
  </si>
  <si>
    <t>Gamma</t>
  </si>
  <si>
    <t>Label</t>
  </si>
  <si>
    <t>Difference</t>
  </si>
  <si>
    <t>Variance</t>
  </si>
  <si>
    <t>ln(x)</t>
  </si>
  <si>
    <t>x*ln(x)</t>
  </si>
  <si>
    <t>Numerator</t>
  </si>
  <si>
    <t>Denominator</t>
  </si>
  <si>
    <t>Estimator</t>
  </si>
  <si>
    <t>First</t>
  </si>
  <si>
    <t>Second</t>
  </si>
  <si>
    <t>Before July 2022</t>
  </si>
  <si>
    <t>After July 2022</t>
  </si>
  <si>
    <t>Theta</t>
  </si>
  <si>
    <t>Probability</t>
  </si>
  <si>
    <t>Gamma Value</t>
  </si>
  <si>
    <t>% Increase in Probability</t>
  </si>
  <si>
    <t>Change in Peril Expected Value</t>
  </si>
  <si>
    <t>Actual</t>
  </si>
  <si>
    <t>Probability of &gt;=5</t>
  </si>
  <si>
    <t>Probability of &gt;=4</t>
  </si>
  <si>
    <t>Probability of &gt;=3</t>
  </si>
  <si>
    <t>https://en.wikipedia.org/wiki/Gamma_distribution#Parameter_estimation</t>
  </si>
  <si>
    <t>Peril Cost (Arbitrary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</si>
</sst>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0000%"/>
    <numFmt numFmtId="168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3" fillId="0" borderId="6" xfId="2" applyBorder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7" xfId="0" applyBorder="1"/>
    <xf numFmtId="43" fontId="0" fillId="0" borderId="7" xfId="0" applyNumberFormat="1" applyBorder="1"/>
    <xf numFmtId="0" fontId="0" fillId="0" borderId="7" xfId="0" applyBorder="1" applyAlignment="1">
      <alignment horizontal="center"/>
    </xf>
    <xf numFmtId="17" fontId="0" fillId="0" borderId="7" xfId="0" quotePrefix="1" applyNumberFormat="1" applyBorder="1" applyAlignment="1">
      <alignment horizontal="center"/>
    </xf>
    <xf numFmtId="164" fontId="0" fillId="0" borderId="7" xfId="0" applyNumberFormat="1" applyBorder="1"/>
    <xf numFmtId="165" fontId="0" fillId="0" borderId="0" xfId="1" applyNumberFormat="1" applyFont="1"/>
    <xf numFmtId="11" fontId="0" fillId="0" borderId="0" xfId="0" applyNumberFormat="1"/>
    <xf numFmtId="0" fontId="0" fillId="0" borderId="8" xfId="0" applyBorder="1"/>
    <xf numFmtId="0" fontId="0" fillId="0" borderId="7" xfId="0" applyFill="1" applyBorder="1"/>
    <xf numFmtId="43" fontId="0" fillId="0" borderId="8" xfId="1" applyFont="1" applyBorder="1"/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5" fontId="0" fillId="3" borderId="7" xfId="1" applyNumberFormat="1" applyFont="1" applyFill="1" applyBorder="1" applyAlignment="1">
      <alignment horizontal="center"/>
    </xf>
    <xf numFmtId="165" fontId="0" fillId="4" borderId="7" xfId="1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1" xfId="0" applyBorder="1"/>
    <xf numFmtId="0" fontId="0" fillId="0" borderId="9" xfId="0" applyBorder="1"/>
    <xf numFmtId="0" fontId="0" fillId="0" borderId="2" xfId="0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43" fontId="0" fillId="0" borderId="6" xfId="1" applyFont="1" applyBorder="1"/>
    <xf numFmtId="166" fontId="0" fillId="0" borderId="7" xfId="1" applyNumberFormat="1" applyFont="1" applyBorder="1"/>
    <xf numFmtId="167" fontId="0" fillId="0" borderId="7" xfId="4" applyNumberFormat="1" applyFont="1" applyBorder="1"/>
    <xf numFmtId="168" fontId="0" fillId="0" borderId="7" xfId="3" applyNumberFormat="1" applyFont="1" applyBorder="1"/>
    <xf numFmtId="44" fontId="0" fillId="0" borderId="7" xfId="3" applyFont="1" applyBorder="1"/>
    <xf numFmtId="164" fontId="0" fillId="2" borderId="7" xfId="1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9" fontId="0" fillId="0" borderId="7" xfId="4" applyFont="1" applyBorder="1"/>
    <xf numFmtId="0" fontId="3" fillId="0" borderId="0" xfId="2"/>
    <xf numFmtId="0" fontId="0" fillId="0" borderId="7" xfId="0" applyBorder="1" applyAlignment="1">
      <alignment horizontal="center"/>
    </xf>
  </cellXfs>
  <cellStyles count="5">
    <cellStyle name="Comma" xfId="1" builtinId="3"/>
    <cellStyle name="Currency" xfId="3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Precipitation</a:t>
            </a:r>
            <a:r>
              <a:rPr lang="en-US" sz="2400" baseline="0"/>
              <a:t> by Month for JKL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939248512200359E-2"/>
          <c:y val="0.10126943005181348"/>
          <c:w val="0.9164767156375887"/>
          <c:h val="0.73413651013830517"/>
        </c:manualLayout>
      </c:layout>
      <c:lineChart>
        <c:grouping val="standard"/>
        <c:varyColors val="0"/>
        <c:ser>
          <c:idx val="0"/>
          <c:order val="0"/>
          <c:tx>
            <c:strRef>
              <c:f>JKL!$I$4</c:f>
              <c:strCache>
                <c:ptCount val="1"/>
                <c:pt idx="0">
                  <c:v>monthly_total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18"/>
              <c:layout>
                <c:manualLayout>
                  <c:x val="-3.6999236221087366E-17"/>
                  <c:y val="-2.5906735751295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5C-914C-8D4B-F162A16D908F}"/>
                </c:ext>
              </c:extLst>
            </c:dLbl>
            <c:dLbl>
              <c:idx val="340"/>
              <c:layout>
                <c:manualLayout>
                  <c:x val="-1.4799694488434946E-16"/>
                  <c:y val="-1.2953367875647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914C-8D4B-F162A16D908F}"/>
                </c:ext>
              </c:extLst>
            </c:dLbl>
            <c:dLbl>
              <c:idx val="497"/>
              <c:layout>
                <c:manualLayout>
                  <c:x val="-2.7245206861755803E-2"/>
                  <c:y val="-4.145077720207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5C-914C-8D4B-F162A16D9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JKL!$L$5:$L$502</c:f>
              <c:numCache>
                <c:formatCode>General</c:formatCode>
                <c:ptCount val="498"/>
                <c:pt idx="0">
                  <c:v>198102</c:v>
                </c:pt>
                <c:pt idx="1">
                  <c:v>198103</c:v>
                </c:pt>
                <c:pt idx="2">
                  <c:v>198104</c:v>
                </c:pt>
                <c:pt idx="3">
                  <c:v>198105</c:v>
                </c:pt>
                <c:pt idx="4">
                  <c:v>198106</c:v>
                </c:pt>
                <c:pt idx="5">
                  <c:v>198107</c:v>
                </c:pt>
                <c:pt idx="6">
                  <c:v>198108</c:v>
                </c:pt>
                <c:pt idx="7">
                  <c:v>198109</c:v>
                </c:pt>
                <c:pt idx="8">
                  <c:v>198110</c:v>
                </c:pt>
                <c:pt idx="9">
                  <c:v>198111</c:v>
                </c:pt>
                <c:pt idx="10">
                  <c:v>198112</c:v>
                </c:pt>
                <c:pt idx="11">
                  <c:v>198201</c:v>
                </c:pt>
                <c:pt idx="12">
                  <c:v>198202</c:v>
                </c:pt>
                <c:pt idx="13">
                  <c:v>198203</c:v>
                </c:pt>
                <c:pt idx="14">
                  <c:v>198204</c:v>
                </c:pt>
                <c:pt idx="15">
                  <c:v>198205</c:v>
                </c:pt>
                <c:pt idx="16">
                  <c:v>198206</c:v>
                </c:pt>
                <c:pt idx="17">
                  <c:v>198207</c:v>
                </c:pt>
                <c:pt idx="18">
                  <c:v>198208</c:v>
                </c:pt>
                <c:pt idx="19">
                  <c:v>198209</c:v>
                </c:pt>
                <c:pt idx="20">
                  <c:v>198210</c:v>
                </c:pt>
                <c:pt idx="21">
                  <c:v>198211</c:v>
                </c:pt>
                <c:pt idx="22">
                  <c:v>198212</c:v>
                </c:pt>
                <c:pt idx="23">
                  <c:v>198301</c:v>
                </c:pt>
                <c:pt idx="24">
                  <c:v>198302</c:v>
                </c:pt>
                <c:pt idx="25">
                  <c:v>198303</c:v>
                </c:pt>
                <c:pt idx="26">
                  <c:v>198304</c:v>
                </c:pt>
                <c:pt idx="27">
                  <c:v>198305</c:v>
                </c:pt>
                <c:pt idx="28">
                  <c:v>198306</c:v>
                </c:pt>
                <c:pt idx="29">
                  <c:v>198307</c:v>
                </c:pt>
                <c:pt idx="30">
                  <c:v>198308</c:v>
                </c:pt>
                <c:pt idx="31">
                  <c:v>198309</c:v>
                </c:pt>
                <c:pt idx="32">
                  <c:v>198310</c:v>
                </c:pt>
                <c:pt idx="33">
                  <c:v>198311</c:v>
                </c:pt>
                <c:pt idx="34">
                  <c:v>198312</c:v>
                </c:pt>
                <c:pt idx="35">
                  <c:v>198401</c:v>
                </c:pt>
                <c:pt idx="36">
                  <c:v>198402</c:v>
                </c:pt>
                <c:pt idx="37">
                  <c:v>198403</c:v>
                </c:pt>
                <c:pt idx="38">
                  <c:v>198404</c:v>
                </c:pt>
                <c:pt idx="39">
                  <c:v>198405</c:v>
                </c:pt>
                <c:pt idx="40">
                  <c:v>198406</c:v>
                </c:pt>
                <c:pt idx="41">
                  <c:v>198407</c:v>
                </c:pt>
                <c:pt idx="42">
                  <c:v>198408</c:v>
                </c:pt>
                <c:pt idx="43">
                  <c:v>198409</c:v>
                </c:pt>
                <c:pt idx="44">
                  <c:v>198410</c:v>
                </c:pt>
                <c:pt idx="45">
                  <c:v>198411</c:v>
                </c:pt>
                <c:pt idx="46">
                  <c:v>198412</c:v>
                </c:pt>
                <c:pt idx="47">
                  <c:v>198501</c:v>
                </c:pt>
                <c:pt idx="48">
                  <c:v>198502</c:v>
                </c:pt>
                <c:pt idx="49">
                  <c:v>198503</c:v>
                </c:pt>
                <c:pt idx="50">
                  <c:v>198504</c:v>
                </c:pt>
                <c:pt idx="51">
                  <c:v>198505</c:v>
                </c:pt>
                <c:pt idx="52">
                  <c:v>198506</c:v>
                </c:pt>
                <c:pt idx="53">
                  <c:v>198507</c:v>
                </c:pt>
                <c:pt idx="54">
                  <c:v>198508</c:v>
                </c:pt>
                <c:pt idx="55">
                  <c:v>198509</c:v>
                </c:pt>
                <c:pt idx="56">
                  <c:v>198510</c:v>
                </c:pt>
                <c:pt idx="57">
                  <c:v>198511</c:v>
                </c:pt>
                <c:pt idx="58">
                  <c:v>198512</c:v>
                </c:pt>
                <c:pt idx="59">
                  <c:v>198601</c:v>
                </c:pt>
                <c:pt idx="60">
                  <c:v>198602</c:v>
                </c:pt>
                <c:pt idx="61">
                  <c:v>198603</c:v>
                </c:pt>
                <c:pt idx="62">
                  <c:v>198604</c:v>
                </c:pt>
                <c:pt idx="63">
                  <c:v>198605</c:v>
                </c:pt>
                <c:pt idx="64">
                  <c:v>198606</c:v>
                </c:pt>
                <c:pt idx="65">
                  <c:v>198607</c:v>
                </c:pt>
                <c:pt idx="66">
                  <c:v>198608</c:v>
                </c:pt>
                <c:pt idx="67">
                  <c:v>198609</c:v>
                </c:pt>
                <c:pt idx="68">
                  <c:v>198610</c:v>
                </c:pt>
                <c:pt idx="69">
                  <c:v>198611</c:v>
                </c:pt>
                <c:pt idx="70">
                  <c:v>198612</c:v>
                </c:pt>
                <c:pt idx="71">
                  <c:v>198701</c:v>
                </c:pt>
                <c:pt idx="72">
                  <c:v>198702</c:v>
                </c:pt>
                <c:pt idx="73">
                  <c:v>198703</c:v>
                </c:pt>
                <c:pt idx="74">
                  <c:v>198704</c:v>
                </c:pt>
                <c:pt idx="75">
                  <c:v>198705</c:v>
                </c:pt>
                <c:pt idx="76">
                  <c:v>198706</c:v>
                </c:pt>
                <c:pt idx="77">
                  <c:v>198707</c:v>
                </c:pt>
                <c:pt idx="78">
                  <c:v>198708</c:v>
                </c:pt>
                <c:pt idx="79">
                  <c:v>198709</c:v>
                </c:pt>
                <c:pt idx="80">
                  <c:v>198710</c:v>
                </c:pt>
                <c:pt idx="81">
                  <c:v>198711</c:v>
                </c:pt>
                <c:pt idx="82">
                  <c:v>198712</c:v>
                </c:pt>
                <c:pt idx="83">
                  <c:v>198801</c:v>
                </c:pt>
                <c:pt idx="84">
                  <c:v>198802</c:v>
                </c:pt>
                <c:pt idx="85">
                  <c:v>198803</c:v>
                </c:pt>
                <c:pt idx="86">
                  <c:v>198804</c:v>
                </c:pt>
                <c:pt idx="87">
                  <c:v>198805</c:v>
                </c:pt>
                <c:pt idx="88">
                  <c:v>198806</c:v>
                </c:pt>
                <c:pt idx="89">
                  <c:v>198807</c:v>
                </c:pt>
                <c:pt idx="90">
                  <c:v>198808</c:v>
                </c:pt>
                <c:pt idx="91">
                  <c:v>198809</c:v>
                </c:pt>
                <c:pt idx="92">
                  <c:v>198810</c:v>
                </c:pt>
                <c:pt idx="93">
                  <c:v>198811</c:v>
                </c:pt>
                <c:pt idx="94">
                  <c:v>198812</c:v>
                </c:pt>
                <c:pt idx="95">
                  <c:v>198901</c:v>
                </c:pt>
                <c:pt idx="96">
                  <c:v>198902</c:v>
                </c:pt>
                <c:pt idx="97">
                  <c:v>198903</c:v>
                </c:pt>
                <c:pt idx="98">
                  <c:v>198904</c:v>
                </c:pt>
                <c:pt idx="99">
                  <c:v>198905</c:v>
                </c:pt>
                <c:pt idx="100">
                  <c:v>198906</c:v>
                </c:pt>
                <c:pt idx="101">
                  <c:v>198907</c:v>
                </c:pt>
                <c:pt idx="102">
                  <c:v>198908</c:v>
                </c:pt>
                <c:pt idx="103">
                  <c:v>198909</c:v>
                </c:pt>
                <c:pt idx="104">
                  <c:v>198910</c:v>
                </c:pt>
                <c:pt idx="105">
                  <c:v>198911</c:v>
                </c:pt>
                <c:pt idx="106">
                  <c:v>198912</c:v>
                </c:pt>
                <c:pt idx="107">
                  <c:v>199001</c:v>
                </c:pt>
                <c:pt idx="108">
                  <c:v>199002</c:v>
                </c:pt>
                <c:pt idx="109">
                  <c:v>199003</c:v>
                </c:pt>
                <c:pt idx="110">
                  <c:v>199004</c:v>
                </c:pt>
                <c:pt idx="111">
                  <c:v>199005</c:v>
                </c:pt>
                <c:pt idx="112">
                  <c:v>199006</c:v>
                </c:pt>
                <c:pt idx="113">
                  <c:v>199007</c:v>
                </c:pt>
                <c:pt idx="114">
                  <c:v>199008</c:v>
                </c:pt>
                <c:pt idx="115">
                  <c:v>199009</c:v>
                </c:pt>
                <c:pt idx="116">
                  <c:v>199010</c:v>
                </c:pt>
                <c:pt idx="117">
                  <c:v>199011</c:v>
                </c:pt>
                <c:pt idx="118">
                  <c:v>199012</c:v>
                </c:pt>
                <c:pt idx="119">
                  <c:v>199101</c:v>
                </c:pt>
                <c:pt idx="120">
                  <c:v>199102</c:v>
                </c:pt>
                <c:pt idx="121">
                  <c:v>199103</c:v>
                </c:pt>
                <c:pt idx="122">
                  <c:v>199104</c:v>
                </c:pt>
                <c:pt idx="123">
                  <c:v>199105</c:v>
                </c:pt>
                <c:pt idx="124">
                  <c:v>199106</c:v>
                </c:pt>
                <c:pt idx="125">
                  <c:v>199107</c:v>
                </c:pt>
                <c:pt idx="126">
                  <c:v>199108</c:v>
                </c:pt>
                <c:pt idx="127">
                  <c:v>199109</c:v>
                </c:pt>
                <c:pt idx="128">
                  <c:v>199110</c:v>
                </c:pt>
                <c:pt idx="129">
                  <c:v>199111</c:v>
                </c:pt>
                <c:pt idx="130">
                  <c:v>199112</c:v>
                </c:pt>
                <c:pt idx="131">
                  <c:v>199201</c:v>
                </c:pt>
                <c:pt idx="132">
                  <c:v>199202</c:v>
                </c:pt>
                <c:pt idx="133">
                  <c:v>199203</c:v>
                </c:pt>
                <c:pt idx="134">
                  <c:v>199204</c:v>
                </c:pt>
                <c:pt idx="135">
                  <c:v>199205</c:v>
                </c:pt>
                <c:pt idx="136">
                  <c:v>199206</c:v>
                </c:pt>
                <c:pt idx="137">
                  <c:v>199207</c:v>
                </c:pt>
                <c:pt idx="138">
                  <c:v>199208</c:v>
                </c:pt>
                <c:pt idx="139">
                  <c:v>199209</c:v>
                </c:pt>
                <c:pt idx="140">
                  <c:v>199210</c:v>
                </c:pt>
                <c:pt idx="141">
                  <c:v>199211</c:v>
                </c:pt>
                <c:pt idx="142">
                  <c:v>199212</c:v>
                </c:pt>
                <c:pt idx="143">
                  <c:v>199301</c:v>
                </c:pt>
                <c:pt idx="144">
                  <c:v>199302</c:v>
                </c:pt>
                <c:pt idx="145">
                  <c:v>199303</c:v>
                </c:pt>
                <c:pt idx="146">
                  <c:v>199304</c:v>
                </c:pt>
                <c:pt idx="147">
                  <c:v>199305</c:v>
                </c:pt>
                <c:pt idx="148">
                  <c:v>199306</c:v>
                </c:pt>
                <c:pt idx="149">
                  <c:v>199307</c:v>
                </c:pt>
                <c:pt idx="150">
                  <c:v>199308</c:v>
                </c:pt>
                <c:pt idx="151">
                  <c:v>199309</c:v>
                </c:pt>
                <c:pt idx="152">
                  <c:v>199310</c:v>
                </c:pt>
                <c:pt idx="153">
                  <c:v>199311</c:v>
                </c:pt>
                <c:pt idx="154">
                  <c:v>199312</c:v>
                </c:pt>
                <c:pt idx="155">
                  <c:v>199401</c:v>
                </c:pt>
                <c:pt idx="156">
                  <c:v>199402</c:v>
                </c:pt>
                <c:pt idx="157">
                  <c:v>199403</c:v>
                </c:pt>
                <c:pt idx="158">
                  <c:v>199404</c:v>
                </c:pt>
                <c:pt idx="159">
                  <c:v>199405</c:v>
                </c:pt>
                <c:pt idx="160">
                  <c:v>199406</c:v>
                </c:pt>
                <c:pt idx="161">
                  <c:v>199407</c:v>
                </c:pt>
                <c:pt idx="162">
                  <c:v>199408</c:v>
                </c:pt>
                <c:pt idx="163">
                  <c:v>199409</c:v>
                </c:pt>
                <c:pt idx="164">
                  <c:v>199410</c:v>
                </c:pt>
                <c:pt idx="165">
                  <c:v>199411</c:v>
                </c:pt>
                <c:pt idx="166">
                  <c:v>199412</c:v>
                </c:pt>
                <c:pt idx="167">
                  <c:v>199501</c:v>
                </c:pt>
                <c:pt idx="168">
                  <c:v>199502</c:v>
                </c:pt>
                <c:pt idx="169">
                  <c:v>199503</c:v>
                </c:pt>
                <c:pt idx="170">
                  <c:v>199504</c:v>
                </c:pt>
                <c:pt idx="171">
                  <c:v>199505</c:v>
                </c:pt>
                <c:pt idx="172">
                  <c:v>199506</c:v>
                </c:pt>
                <c:pt idx="173">
                  <c:v>199507</c:v>
                </c:pt>
                <c:pt idx="174">
                  <c:v>199508</c:v>
                </c:pt>
                <c:pt idx="175">
                  <c:v>199509</c:v>
                </c:pt>
                <c:pt idx="176">
                  <c:v>199510</c:v>
                </c:pt>
                <c:pt idx="177">
                  <c:v>199511</c:v>
                </c:pt>
                <c:pt idx="178">
                  <c:v>199512</c:v>
                </c:pt>
                <c:pt idx="179">
                  <c:v>199601</c:v>
                </c:pt>
                <c:pt idx="180">
                  <c:v>199602</c:v>
                </c:pt>
                <c:pt idx="181">
                  <c:v>199603</c:v>
                </c:pt>
                <c:pt idx="182">
                  <c:v>199604</c:v>
                </c:pt>
                <c:pt idx="183">
                  <c:v>199605</c:v>
                </c:pt>
                <c:pt idx="184">
                  <c:v>199606</c:v>
                </c:pt>
                <c:pt idx="185">
                  <c:v>199607</c:v>
                </c:pt>
                <c:pt idx="186">
                  <c:v>199608</c:v>
                </c:pt>
                <c:pt idx="187">
                  <c:v>199609</c:v>
                </c:pt>
                <c:pt idx="188">
                  <c:v>199610</c:v>
                </c:pt>
                <c:pt idx="189">
                  <c:v>199611</c:v>
                </c:pt>
                <c:pt idx="190">
                  <c:v>199612</c:v>
                </c:pt>
                <c:pt idx="191">
                  <c:v>199701</c:v>
                </c:pt>
                <c:pt idx="192">
                  <c:v>199702</c:v>
                </c:pt>
                <c:pt idx="193">
                  <c:v>199703</c:v>
                </c:pt>
                <c:pt idx="194">
                  <c:v>199704</c:v>
                </c:pt>
                <c:pt idx="195">
                  <c:v>199705</c:v>
                </c:pt>
                <c:pt idx="196">
                  <c:v>199706</c:v>
                </c:pt>
                <c:pt idx="197">
                  <c:v>199707</c:v>
                </c:pt>
                <c:pt idx="198">
                  <c:v>199708</c:v>
                </c:pt>
                <c:pt idx="199">
                  <c:v>199709</c:v>
                </c:pt>
                <c:pt idx="200">
                  <c:v>199710</c:v>
                </c:pt>
                <c:pt idx="201">
                  <c:v>199711</c:v>
                </c:pt>
                <c:pt idx="202">
                  <c:v>199712</c:v>
                </c:pt>
                <c:pt idx="203">
                  <c:v>199801</c:v>
                </c:pt>
                <c:pt idx="204">
                  <c:v>199802</c:v>
                </c:pt>
                <c:pt idx="205">
                  <c:v>199803</c:v>
                </c:pt>
                <c:pt idx="206">
                  <c:v>199804</c:v>
                </c:pt>
                <c:pt idx="207">
                  <c:v>199805</c:v>
                </c:pt>
                <c:pt idx="208">
                  <c:v>199806</c:v>
                </c:pt>
                <c:pt idx="209">
                  <c:v>199807</c:v>
                </c:pt>
                <c:pt idx="210">
                  <c:v>199808</c:v>
                </c:pt>
                <c:pt idx="211">
                  <c:v>199809</c:v>
                </c:pt>
                <c:pt idx="212">
                  <c:v>199810</c:v>
                </c:pt>
                <c:pt idx="213">
                  <c:v>199811</c:v>
                </c:pt>
                <c:pt idx="214">
                  <c:v>199812</c:v>
                </c:pt>
                <c:pt idx="215">
                  <c:v>199901</c:v>
                </c:pt>
                <c:pt idx="216">
                  <c:v>199902</c:v>
                </c:pt>
                <c:pt idx="217">
                  <c:v>199903</c:v>
                </c:pt>
                <c:pt idx="218">
                  <c:v>199904</c:v>
                </c:pt>
                <c:pt idx="219">
                  <c:v>199905</c:v>
                </c:pt>
                <c:pt idx="220">
                  <c:v>199906</c:v>
                </c:pt>
                <c:pt idx="221">
                  <c:v>199907</c:v>
                </c:pt>
                <c:pt idx="222">
                  <c:v>199908</c:v>
                </c:pt>
                <c:pt idx="223">
                  <c:v>199909</c:v>
                </c:pt>
                <c:pt idx="224">
                  <c:v>199910</c:v>
                </c:pt>
                <c:pt idx="225">
                  <c:v>199911</c:v>
                </c:pt>
                <c:pt idx="226">
                  <c:v>199912</c:v>
                </c:pt>
                <c:pt idx="227">
                  <c:v>200001</c:v>
                </c:pt>
                <c:pt idx="228">
                  <c:v>200002</c:v>
                </c:pt>
                <c:pt idx="229">
                  <c:v>200003</c:v>
                </c:pt>
                <c:pt idx="230">
                  <c:v>200004</c:v>
                </c:pt>
                <c:pt idx="231">
                  <c:v>200005</c:v>
                </c:pt>
                <c:pt idx="232">
                  <c:v>200006</c:v>
                </c:pt>
                <c:pt idx="233">
                  <c:v>200007</c:v>
                </c:pt>
                <c:pt idx="234">
                  <c:v>200008</c:v>
                </c:pt>
                <c:pt idx="235">
                  <c:v>200009</c:v>
                </c:pt>
                <c:pt idx="236">
                  <c:v>200010</c:v>
                </c:pt>
                <c:pt idx="237">
                  <c:v>200011</c:v>
                </c:pt>
                <c:pt idx="238">
                  <c:v>200012</c:v>
                </c:pt>
                <c:pt idx="239">
                  <c:v>200101</c:v>
                </c:pt>
                <c:pt idx="240">
                  <c:v>200102</c:v>
                </c:pt>
                <c:pt idx="241">
                  <c:v>200103</c:v>
                </c:pt>
                <c:pt idx="242">
                  <c:v>200104</c:v>
                </c:pt>
                <c:pt idx="243">
                  <c:v>200105</c:v>
                </c:pt>
                <c:pt idx="244">
                  <c:v>200106</c:v>
                </c:pt>
                <c:pt idx="245">
                  <c:v>200107</c:v>
                </c:pt>
                <c:pt idx="246">
                  <c:v>200108</c:v>
                </c:pt>
                <c:pt idx="247">
                  <c:v>200109</c:v>
                </c:pt>
                <c:pt idx="248">
                  <c:v>200110</c:v>
                </c:pt>
                <c:pt idx="249">
                  <c:v>200111</c:v>
                </c:pt>
                <c:pt idx="250">
                  <c:v>200112</c:v>
                </c:pt>
                <c:pt idx="251">
                  <c:v>200201</c:v>
                </c:pt>
                <c:pt idx="252">
                  <c:v>200202</c:v>
                </c:pt>
                <c:pt idx="253">
                  <c:v>200203</c:v>
                </c:pt>
                <c:pt idx="254">
                  <c:v>200204</c:v>
                </c:pt>
                <c:pt idx="255">
                  <c:v>200205</c:v>
                </c:pt>
                <c:pt idx="256">
                  <c:v>200206</c:v>
                </c:pt>
                <c:pt idx="257">
                  <c:v>200207</c:v>
                </c:pt>
                <c:pt idx="258">
                  <c:v>200208</c:v>
                </c:pt>
                <c:pt idx="259">
                  <c:v>200209</c:v>
                </c:pt>
                <c:pt idx="260">
                  <c:v>200210</c:v>
                </c:pt>
                <c:pt idx="261">
                  <c:v>200211</c:v>
                </c:pt>
                <c:pt idx="262">
                  <c:v>200212</c:v>
                </c:pt>
                <c:pt idx="263">
                  <c:v>200301</c:v>
                </c:pt>
                <c:pt idx="264">
                  <c:v>200302</c:v>
                </c:pt>
                <c:pt idx="265">
                  <c:v>200303</c:v>
                </c:pt>
                <c:pt idx="266">
                  <c:v>200304</c:v>
                </c:pt>
                <c:pt idx="267">
                  <c:v>200305</c:v>
                </c:pt>
                <c:pt idx="268">
                  <c:v>200306</c:v>
                </c:pt>
                <c:pt idx="269">
                  <c:v>200307</c:v>
                </c:pt>
                <c:pt idx="270">
                  <c:v>200308</c:v>
                </c:pt>
                <c:pt idx="271">
                  <c:v>200309</c:v>
                </c:pt>
                <c:pt idx="272">
                  <c:v>200310</c:v>
                </c:pt>
                <c:pt idx="273">
                  <c:v>200311</c:v>
                </c:pt>
                <c:pt idx="274">
                  <c:v>200312</c:v>
                </c:pt>
                <c:pt idx="275">
                  <c:v>200401</c:v>
                </c:pt>
                <c:pt idx="276">
                  <c:v>200402</c:v>
                </c:pt>
                <c:pt idx="277">
                  <c:v>200403</c:v>
                </c:pt>
                <c:pt idx="278">
                  <c:v>200404</c:v>
                </c:pt>
                <c:pt idx="279">
                  <c:v>200405</c:v>
                </c:pt>
                <c:pt idx="280">
                  <c:v>200406</c:v>
                </c:pt>
                <c:pt idx="281">
                  <c:v>200407</c:v>
                </c:pt>
                <c:pt idx="282">
                  <c:v>200408</c:v>
                </c:pt>
                <c:pt idx="283">
                  <c:v>200409</c:v>
                </c:pt>
                <c:pt idx="284">
                  <c:v>200410</c:v>
                </c:pt>
                <c:pt idx="285">
                  <c:v>200411</c:v>
                </c:pt>
                <c:pt idx="286">
                  <c:v>200412</c:v>
                </c:pt>
                <c:pt idx="287">
                  <c:v>200501</c:v>
                </c:pt>
                <c:pt idx="288">
                  <c:v>200502</c:v>
                </c:pt>
                <c:pt idx="289">
                  <c:v>200503</c:v>
                </c:pt>
                <c:pt idx="290">
                  <c:v>200504</c:v>
                </c:pt>
                <c:pt idx="291">
                  <c:v>200505</c:v>
                </c:pt>
                <c:pt idx="292">
                  <c:v>200506</c:v>
                </c:pt>
                <c:pt idx="293">
                  <c:v>200507</c:v>
                </c:pt>
                <c:pt idx="294">
                  <c:v>200508</c:v>
                </c:pt>
                <c:pt idx="295">
                  <c:v>200509</c:v>
                </c:pt>
                <c:pt idx="296">
                  <c:v>200510</c:v>
                </c:pt>
                <c:pt idx="297">
                  <c:v>200511</c:v>
                </c:pt>
                <c:pt idx="298">
                  <c:v>200512</c:v>
                </c:pt>
                <c:pt idx="299">
                  <c:v>200601</c:v>
                </c:pt>
                <c:pt idx="300">
                  <c:v>200602</c:v>
                </c:pt>
                <c:pt idx="301">
                  <c:v>200603</c:v>
                </c:pt>
                <c:pt idx="302">
                  <c:v>200604</c:v>
                </c:pt>
                <c:pt idx="303">
                  <c:v>200605</c:v>
                </c:pt>
                <c:pt idx="304">
                  <c:v>200606</c:v>
                </c:pt>
                <c:pt idx="305">
                  <c:v>200607</c:v>
                </c:pt>
                <c:pt idx="306">
                  <c:v>200608</c:v>
                </c:pt>
                <c:pt idx="307">
                  <c:v>200609</c:v>
                </c:pt>
                <c:pt idx="308">
                  <c:v>200610</c:v>
                </c:pt>
                <c:pt idx="309">
                  <c:v>200611</c:v>
                </c:pt>
                <c:pt idx="310">
                  <c:v>200612</c:v>
                </c:pt>
                <c:pt idx="311">
                  <c:v>200701</c:v>
                </c:pt>
                <c:pt idx="312">
                  <c:v>200702</c:v>
                </c:pt>
                <c:pt idx="313">
                  <c:v>200703</c:v>
                </c:pt>
                <c:pt idx="314">
                  <c:v>200704</c:v>
                </c:pt>
                <c:pt idx="315">
                  <c:v>200705</c:v>
                </c:pt>
                <c:pt idx="316">
                  <c:v>200706</c:v>
                </c:pt>
                <c:pt idx="317">
                  <c:v>200707</c:v>
                </c:pt>
                <c:pt idx="318">
                  <c:v>200708</c:v>
                </c:pt>
                <c:pt idx="319">
                  <c:v>200709</c:v>
                </c:pt>
                <c:pt idx="320">
                  <c:v>200710</c:v>
                </c:pt>
                <c:pt idx="321">
                  <c:v>200711</c:v>
                </c:pt>
                <c:pt idx="322">
                  <c:v>200712</c:v>
                </c:pt>
                <c:pt idx="323">
                  <c:v>200801</c:v>
                </c:pt>
                <c:pt idx="324">
                  <c:v>200802</c:v>
                </c:pt>
                <c:pt idx="325">
                  <c:v>200803</c:v>
                </c:pt>
                <c:pt idx="326">
                  <c:v>200804</c:v>
                </c:pt>
                <c:pt idx="327">
                  <c:v>200805</c:v>
                </c:pt>
                <c:pt idx="328">
                  <c:v>200806</c:v>
                </c:pt>
                <c:pt idx="329">
                  <c:v>200807</c:v>
                </c:pt>
                <c:pt idx="330">
                  <c:v>200808</c:v>
                </c:pt>
                <c:pt idx="331">
                  <c:v>200809</c:v>
                </c:pt>
                <c:pt idx="332">
                  <c:v>200810</c:v>
                </c:pt>
                <c:pt idx="333">
                  <c:v>200811</c:v>
                </c:pt>
                <c:pt idx="334">
                  <c:v>200812</c:v>
                </c:pt>
                <c:pt idx="335">
                  <c:v>200901</c:v>
                </c:pt>
                <c:pt idx="336">
                  <c:v>200902</c:v>
                </c:pt>
                <c:pt idx="337">
                  <c:v>200903</c:v>
                </c:pt>
                <c:pt idx="338">
                  <c:v>200904</c:v>
                </c:pt>
                <c:pt idx="339">
                  <c:v>200905</c:v>
                </c:pt>
                <c:pt idx="340">
                  <c:v>200906</c:v>
                </c:pt>
                <c:pt idx="341">
                  <c:v>200907</c:v>
                </c:pt>
                <c:pt idx="342">
                  <c:v>200908</c:v>
                </c:pt>
                <c:pt idx="343">
                  <c:v>200909</c:v>
                </c:pt>
                <c:pt idx="344">
                  <c:v>200910</c:v>
                </c:pt>
                <c:pt idx="345">
                  <c:v>200911</c:v>
                </c:pt>
                <c:pt idx="346">
                  <c:v>200912</c:v>
                </c:pt>
                <c:pt idx="347">
                  <c:v>201001</c:v>
                </c:pt>
                <c:pt idx="348">
                  <c:v>201002</c:v>
                </c:pt>
                <c:pt idx="349">
                  <c:v>201003</c:v>
                </c:pt>
                <c:pt idx="350">
                  <c:v>201004</c:v>
                </c:pt>
                <c:pt idx="351">
                  <c:v>201005</c:v>
                </c:pt>
                <c:pt idx="352">
                  <c:v>201006</c:v>
                </c:pt>
                <c:pt idx="353">
                  <c:v>201007</c:v>
                </c:pt>
                <c:pt idx="354">
                  <c:v>201008</c:v>
                </c:pt>
                <c:pt idx="355">
                  <c:v>201009</c:v>
                </c:pt>
                <c:pt idx="356">
                  <c:v>201010</c:v>
                </c:pt>
                <c:pt idx="357">
                  <c:v>201011</c:v>
                </c:pt>
                <c:pt idx="358">
                  <c:v>201012</c:v>
                </c:pt>
                <c:pt idx="359">
                  <c:v>201101</c:v>
                </c:pt>
                <c:pt idx="360">
                  <c:v>201102</c:v>
                </c:pt>
                <c:pt idx="361">
                  <c:v>201103</c:v>
                </c:pt>
                <c:pt idx="362">
                  <c:v>201104</c:v>
                </c:pt>
                <c:pt idx="363">
                  <c:v>201105</c:v>
                </c:pt>
                <c:pt idx="364">
                  <c:v>201106</c:v>
                </c:pt>
                <c:pt idx="365">
                  <c:v>201107</c:v>
                </c:pt>
                <c:pt idx="366">
                  <c:v>201108</c:v>
                </c:pt>
                <c:pt idx="367">
                  <c:v>201109</c:v>
                </c:pt>
                <c:pt idx="368">
                  <c:v>201110</c:v>
                </c:pt>
                <c:pt idx="369">
                  <c:v>201111</c:v>
                </c:pt>
                <c:pt idx="370">
                  <c:v>201112</c:v>
                </c:pt>
                <c:pt idx="371">
                  <c:v>201201</c:v>
                </c:pt>
                <c:pt idx="372">
                  <c:v>201202</c:v>
                </c:pt>
                <c:pt idx="373">
                  <c:v>201203</c:v>
                </c:pt>
                <c:pt idx="374">
                  <c:v>201204</c:v>
                </c:pt>
                <c:pt idx="375">
                  <c:v>201205</c:v>
                </c:pt>
                <c:pt idx="376">
                  <c:v>201206</c:v>
                </c:pt>
                <c:pt idx="377">
                  <c:v>201207</c:v>
                </c:pt>
                <c:pt idx="378">
                  <c:v>201208</c:v>
                </c:pt>
                <c:pt idx="379">
                  <c:v>201209</c:v>
                </c:pt>
                <c:pt idx="380">
                  <c:v>201210</c:v>
                </c:pt>
                <c:pt idx="381">
                  <c:v>201211</c:v>
                </c:pt>
                <c:pt idx="382">
                  <c:v>201212</c:v>
                </c:pt>
                <c:pt idx="383">
                  <c:v>201301</c:v>
                </c:pt>
                <c:pt idx="384">
                  <c:v>201302</c:v>
                </c:pt>
                <c:pt idx="385">
                  <c:v>201303</c:v>
                </c:pt>
                <c:pt idx="386">
                  <c:v>201304</c:v>
                </c:pt>
                <c:pt idx="387">
                  <c:v>201305</c:v>
                </c:pt>
                <c:pt idx="388">
                  <c:v>201306</c:v>
                </c:pt>
                <c:pt idx="389">
                  <c:v>201307</c:v>
                </c:pt>
                <c:pt idx="390">
                  <c:v>201308</c:v>
                </c:pt>
                <c:pt idx="391">
                  <c:v>201309</c:v>
                </c:pt>
                <c:pt idx="392">
                  <c:v>201310</c:v>
                </c:pt>
                <c:pt idx="393">
                  <c:v>201311</c:v>
                </c:pt>
                <c:pt idx="394">
                  <c:v>201312</c:v>
                </c:pt>
                <c:pt idx="395">
                  <c:v>201401</c:v>
                </c:pt>
                <c:pt idx="396">
                  <c:v>201402</c:v>
                </c:pt>
                <c:pt idx="397">
                  <c:v>201403</c:v>
                </c:pt>
                <c:pt idx="398">
                  <c:v>201404</c:v>
                </c:pt>
                <c:pt idx="399">
                  <c:v>201405</c:v>
                </c:pt>
                <c:pt idx="400">
                  <c:v>201406</c:v>
                </c:pt>
                <c:pt idx="401">
                  <c:v>201407</c:v>
                </c:pt>
                <c:pt idx="402">
                  <c:v>201408</c:v>
                </c:pt>
                <c:pt idx="403">
                  <c:v>201409</c:v>
                </c:pt>
                <c:pt idx="404">
                  <c:v>201410</c:v>
                </c:pt>
                <c:pt idx="405">
                  <c:v>201411</c:v>
                </c:pt>
                <c:pt idx="406">
                  <c:v>201412</c:v>
                </c:pt>
                <c:pt idx="407">
                  <c:v>201501</c:v>
                </c:pt>
                <c:pt idx="408">
                  <c:v>201502</c:v>
                </c:pt>
                <c:pt idx="409">
                  <c:v>201503</c:v>
                </c:pt>
                <c:pt idx="410">
                  <c:v>201504</c:v>
                </c:pt>
                <c:pt idx="411">
                  <c:v>201505</c:v>
                </c:pt>
                <c:pt idx="412">
                  <c:v>201506</c:v>
                </c:pt>
                <c:pt idx="413">
                  <c:v>201507</c:v>
                </c:pt>
                <c:pt idx="414">
                  <c:v>201508</c:v>
                </c:pt>
                <c:pt idx="415">
                  <c:v>201509</c:v>
                </c:pt>
                <c:pt idx="416">
                  <c:v>201510</c:v>
                </c:pt>
                <c:pt idx="417">
                  <c:v>201511</c:v>
                </c:pt>
                <c:pt idx="418">
                  <c:v>201512</c:v>
                </c:pt>
                <c:pt idx="419">
                  <c:v>201601</c:v>
                </c:pt>
                <c:pt idx="420">
                  <c:v>201602</c:v>
                </c:pt>
                <c:pt idx="421">
                  <c:v>201603</c:v>
                </c:pt>
                <c:pt idx="422">
                  <c:v>201604</c:v>
                </c:pt>
                <c:pt idx="423">
                  <c:v>201605</c:v>
                </c:pt>
                <c:pt idx="424">
                  <c:v>201606</c:v>
                </c:pt>
                <c:pt idx="425">
                  <c:v>201607</c:v>
                </c:pt>
                <c:pt idx="426">
                  <c:v>201608</c:v>
                </c:pt>
                <c:pt idx="427">
                  <c:v>201609</c:v>
                </c:pt>
                <c:pt idx="428">
                  <c:v>201610</c:v>
                </c:pt>
                <c:pt idx="429">
                  <c:v>201611</c:v>
                </c:pt>
                <c:pt idx="430">
                  <c:v>201612</c:v>
                </c:pt>
                <c:pt idx="431">
                  <c:v>201701</c:v>
                </c:pt>
                <c:pt idx="432">
                  <c:v>201702</c:v>
                </c:pt>
                <c:pt idx="433">
                  <c:v>201703</c:v>
                </c:pt>
                <c:pt idx="434">
                  <c:v>201704</c:v>
                </c:pt>
                <c:pt idx="435">
                  <c:v>201705</c:v>
                </c:pt>
                <c:pt idx="436">
                  <c:v>201706</c:v>
                </c:pt>
                <c:pt idx="437">
                  <c:v>201707</c:v>
                </c:pt>
                <c:pt idx="438">
                  <c:v>201708</c:v>
                </c:pt>
                <c:pt idx="439">
                  <c:v>201709</c:v>
                </c:pt>
                <c:pt idx="440">
                  <c:v>201710</c:v>
                </c:pt>
                <c:pt idx="441">
                  <c:v>201711</c:v>
                </c:pt>
                <c:pt idx="442">
                  <c:v>201712</c:v>
                </c:pt>
                <c:pt idx="443">
                  <c:v>201801</c:v>
                </c:pt>
                <c:pt idx="444">
                  <c:v>201802</c:v>
                </c:pt>
                <c:pt idx="445">
                  <c:v>201803</c:v>
                </c:pt>
                <c:pt idx="446">
                  <c:v>201804</c:v>
                </c:pt>
                <c:pt idx="447">
                  <c:v>201805</c:v>
                </c:pt>
                <c:pt idx="448">
                  <c:v>201806</c:v>
                </c:pt>
                <c:pt idx="449">
                  <c:v>201807</c:v>
                </c:pt>
                <c:pt idx="450">
                  <c:v>201808</c:v>
                </c:pt>
                <c:pt idx="451">
                  <c:v>201809</c:v>
                </c:pt>
                <c:pt idx="452">
                  <c:v>201810</c:v>
                </c:pt>
                <c:pt idx="453">
                  <c:v>201811</c:v>
                </c:pt>
                <c:pt idx="454">
                  <c:v>201812</c:v>
                </c:pt>
                <c:pt idx="455">
                  <c:v>201901</c:v>
                </c:pt>
                <c:pt idx="456">
                  <c:v>201902</c:v>
                </c:pt>
                <c:pt idx="457">
                  <c:v>201903</c:v>
                </c:pt>
                <c:pt idx="458">
                  <c:v>201904</c:v>
                </c:pt>
                <c:pt idx="459">
                  <c:v>201905</c:v>
                </c:pt>
                <c:pt idx="460">
                  <c:v>201906</c:v>
                </c:pt>
                <c:pt idx="461">
                  <c:v>201907</c:v>
                </c:pt>
                <c:pt idx="462">
                  <c:v>201908</c:v>
                </c:pt>
                <c:pt idx="463">
                  <c:v>201909</c:v>
                </c:pt>
                <c:pt idx="464">
                  <c:v>201910</c:v>
                </c:pt>
                <c:pt idx="465">
                  <c:v>201911</c:v>
                </c:pt>
                <c:pt idx="466">
                  <c:v>201912</c:v>
                </c:pt>
                <c:pt idx="467">
                  <c:v>202001</c:v>
                </c:pt>
                <c:pt idx="468">
                  <c:v>202002</c:v>
                </c:pt>
                <c:pt idx="469">
                  <c:v>202003</c:v>
                </c:pt>
                <c:pt idx="470">
                  <c:v>202004</c:v>
                </c:pt>
                <c:pt idx="471">
                  <c:v>202005</c:v>
                </c:pt>
                <c:pt idx="472">
                  <c:v>202006</c:v>
                </c:pt>
                <c:pt idx="473">
                  <c:v>202007</c:v>
                </c:pt>
                <c:pt idx="474">
                  <c:v>202008</c:v>
                </c:pt>
                <c:pt idx="475">
                  <c:v>202009</c:v>
                </c:pt>
                <c:pt idx="476">
                  <c:v>202010</c:v>
                </c:pt>
                <c:pt idx="477">
                  <c:v>202011</c:v>
                </c:pt>
                <c:pt idx="478">
                  <c:v>202012</c:v>
                </c:pt>
                <c:pt idx="479">
                  <c:v>202101</c:v>
                </c:pt>
                <c:pt idx="480">
                  <c:v>202102</c:v>
                </c:pt>
                <c:pt idx="481">
                  <c:v>202103</c:v>
                </c:pt>
                <c:pt idx="482">
                  <c:v>202104</c:v>
                </c:pt>
                <c:pt idx="483">
                  <c:v>202105</c:v>
                </c:pt>
                <c:pt idx="484">
                  <c:v>202106</c:v>
                </c:pt>
                <c:pt idx="485">
                  <c:v>202107</c:v>
                </c:pt>
                <c:pt idx="486">
                  <c:v>202108</c:v>
                </c:pt>
                <c:pt idx="487">
                  <c:v>202109</c:v>
                </c:pt>
                <c:pt idx="488">
                  <c:v>202110</c:v>
                </c:pt>
                <c:pt idx="489">
                  <c:v>202111</c:v>
                </c:pt>
                <c:pt idx="490">
                  <c:v>202112</c:v>
                </c:pt>
                <c:pt idx="491">
                  <c:v>202201</c:v>
                </c:pt>
                <c:pt idx="492">
                  <c:v>202202</c:v>
                </c:pt>
                <c:pt idx="493">
                  <c:v>202203</c:v>
                </c:pt>
                <c:pt idx="494">
                  <c:v>202204</c:v>
                </c:pt>
                <c:pt idx="495">
                  <c:v>202205</c:v>
                </c:pt>
                <c:pt idx="496">
                  <c:v>202206</c:v>
                </c:pt>
                <c:pt idx="497">
                  <c:v>202207</c:v>
                </c:pt>
              </c:numCache>
            </c:numRef>
          </c:cat>
          <c:val>
            <c:numRef>
              <c:f>JKL!$I$5:$I$502</c:f>
              <c:numCache>
                <c:formatCode>_(* #,##0.00_);_(* \(#,##0.00\);_(* "-"??_);_(@_)</c:formatCode>
                <c:ptCount val="498"/>
                <c:pt idx="0">
                  <c:v>1.98</c:v>
                </c:pt>
                <c:pt idx="1">
                  <c:v>1.21</c:v>
                </c:pt>
                <c:pt idx="2">
                  <c:v>1.6</c:v>
                </c:pt>
                <c:pt idx="3">
                  <c:v>0.96</c:v>
                </c:pt>
                <c:pt idx="4">
                  <c:v>1.99</c:v>
                </c:pt>
                <c:pt idx="5">
                  <c:v>1.43</c:v>
                </c:pt>
                <c:pt idx="6">
                  <c:v>1.55</c:v>
                </c:pt>
                <c:pt idx="7">
                  <c:v>2.5299999999999998</c:v>
                </c:pt>
                <c:pt idx="8">
                  <c:v>2.73</c:v>
                </c:pt>
                <c:pt idx="9">
                  <c:v>1.44</c:v>
                </c:pt>
                <c:pt idx="10">
                  <c:v>3.4799999999999902</c:v>
                </c:pt>
                <c:pt idx="11">
                  <c:v>4.9399999999999897</c:v>
                </c:pt>
                <c:pt idx="12">
                  <c:v>4.3399999999999901</c:v>
                </c:pt>
                <c:pt idx="13">
                  <c:v>5.24</c:v>
                </c:pt>
                <c:pt idx="14">
                  <c:v>2.1899999999999902</c:v>
                </c:pt>
                <c:pt idx="15">
                  <c:v>5.2</c:v>
                </c:pt>
                <c:pt idx="16">
                  <c:v>6.1299999999999901</c:v>
                </c:pt>
                <c:pt idx="17">
                  <c:v>4.1199999999999903</c:v>
                </c:pt>
                <c:pt idx="18">
                  <c:v>5.7399999999999904</c:v>
                </c:pt>
                <c:pt idx="19">
                  <c:v>1.53</c:v>
                </c:pt>
                <c:pt idx="20">
                  <c:v>1.62</c:v>
                </c:pt>
                <c:pt idx="21">
                  <c:v>3.6199999999999899</c:v>
                </c:pt>
                <c:pt idx="22">
                  <c:v>3.6299999999999901</c:v>
                </c:pt>
                <c:pt idx="23">
                  <c:v>1.68</c:v>
                </c:pt>
                <c:pt idx="24">
                  <c:v>2.09</c:v>
                </c:pt>
                <c:pt idx="25">
                  <c:v>1.9</c:v>
                </c:pt>
                <c:pt idx="26">
                  <c:v>3.2499999999999898</c:v>
                </c:pt>
                <c:pt idx="27">
                  <c:v>7.3399999999999901</c:v>
                </c:pt>
                <c:pt idx="28">
                  <c:v>2.0099999999999998</c:v>
                </c:pt>
                <c:pt idx="29">
                  <c:v>3.8099999999999898</c:v>
                </c:pt>
                <c:pt idx="30">
                  <c:v>3.3299999999999899</c:v>
                </c:pt>
                <c:pt idx="31">
                  <c:v>3.1199999999999899</c:v>
                </c:pt>
                <c:pt idx="32">
                  <c:v>3.8299999999999899</c:v>
                </c:pt>
                <c:pt idx="33">
                  <c:v>3.2699999999999898</c:v>
                </c:pt>
                <c:pt idx="34">
                  <c:v>2.75999999999999</c:v>
                </c:pt>
                <c:pt idx="35">
                  <c:v>1.31</c:v>
                </c:pt>
                <c:pt idx="36">
                  <c:v>2.8799999999999901</c:v>
                </c:pt>
                <c:pt idx="37">
                  <c:v>3.4299999999999899</c:v>
                </c:pt>
                <c:pt idx="38">
                  <c:v>5.71999999999999</c:v>
                </c:pt>
                <c:pt idx="39">
                  <c:v>7.3599999999999897</c:v>
                </c:pt>
                <c:pt idx="40">
                  <c:v>2.0899999999999901</c:v>
                </c:pt>
                <c:pt idx="41">
                  <c:v>6.7099999999999902</c:v>
                </c:pt>
                <c:pt idx="42">
                  <c:v>2.58</c:v>
                </c:pt>
                <c:pt idx="43">
                  <c:v>2.27</c:v>
                </c:pt>
                <c:pt idx="44">
                  <c:v>4.0899999999999901</c:v>
                </c:pt>
                <c:pt idx="45">
                  <c:v>5.5399999999999903</c:v>
                </c:pt>
                <c:pt idx="46">
                  <c:v>4.0799999999999903</c:v>
                </c:pt>
                <c:pt idx="47">
                  <c:v>3.3999999999999901</c:v>
                </c:pt>
                <c:pt idx="48">
                  <c:v>2.0099999999999998</c:v>
                </c:pt>
                <c:pt idx="49">
                  <c:v>3.2699999999999898</c:v>
                </c:pt>
                <c:pt idx="50">
                  <c:v>0.78</c:v>
                </c:pt>
                <c:pt idx="51">
                  <c:v>5.4999999999999902</c:v>
                </c:pt>
                <c:pt idx="52">
                  <c:v>4.1899999999999897</c:v>
                </c:pt>
                <c:pt idx="53">
                  <c:v>9.7399999999999896</c:v>
                </c:pt>
                <c:pt idx="54">
                  <c:v>5.2399999999999904</c:v>
                </c:pt>
                <c:pt idx="55">
                  <c:v>1.35</c:v>
                </c:pt>
                <c:pt idx="56">
                  <c:v>4.96999999999999</c:v>
                </c:pt>
                <c:pt idx="57">
                  <c:v>6.8899999999999899</c:v>
                </c:pt>
                <c:pt idx="58">
                  <c:v>1.74</c:v>
                </c:pt>
                <c:pt idx="59">
                  <c:v>1.84</c:v>
                </c:pt>
                <c:pt idx="60">
                  <c:v>5.4399999999999897</c:v>
                </c:pt>
                <c:pt idx="61">
                  <c:v>1.56</c:v>
                </c:pt>
                <c:pt idx="62">
                  <c:v>0.95</c:v>
                </c:pt>
                <c:pt idx="63">
                  <c:v>2.42</c:v>
                </c:pt>
                <c:pt idx="64">
                  <c:v>2.15</c:v>
                </c:pt>
                <c:pt idx="65">
                  <c:v>2.7299999999999902</c:v>
                </c:pt>
                <c:pt idx="66">
                  <c:v>2.09</c:v>
                </c:pt>
                <c:pt idx="67">
                  <c:v>3.2699999999999898</c:v>
                </c:pt>
                <c:pt idx="68">
                  <c:v>2.3799999999999901</c:v>
                </c:pt>
                <c:pt idx="69">
                  <c:v>9.3199999999999896</c:v>
                </c:pt>
                <c:pt idx="70">
                  <c:v>3.0599999999999898</c:v>
                </c:pt>
                <c:pt idx="71">
                  <c:v>2.69999999999999</c:v>
                </c:pt>
                <c:pt idx="72">
                  <c:v>3.4599999999999902</c:v>
                </c:pt>
                <c:pt idx="73">
                  <c:v>1.9</c:v>
                </c:pt>
                <c:pt idx="74">
                  <c:v>3.6899999999999902</c:v>
                </c:pt>
                <c:pt idx="75">
                  <c:v>2.2499999999999898</c:v>
                </c:pt>
                <c:pt idx="76">
                  <c:v>3.21999999999999</c:v>
                </c:pt>
                <c:pt idx="77">
                  <c:v>6.3699999999999903</c:v>
                </c:pt>
                <c:pt idx="78">
                  <c:v>2.6399999999999899</c:v>
                </c:pt>
                <c:pt idx="79">
                  <c:v>2.91</c:v>
                </c:pt>
                <c:pt idx="80">
                  <c:v>0.51</c:v>
                </c:pt>
                <c:pt idx="81">
                  <c:v>3.1499999999999901</c:v>
                </c:pt>
                <c:pt idx="82">
                  <c:v>5.5999999999999899</c:v>
                </c:pt>
                <c:pt idx="83">
                  <c:v>2.57</c:v>
                </c:pt>
                <c:pt idx="84">
                  <c:v>2</c:v>
                </c:pt>
                <c:pt idx="85">
                  <c:v>3.0899999999999901</c:v>
                </c:pt>
                <c:pt idx="86">
                  <c:v>2.96999999999999</c:v>
                </c:pt>
                <c:pt idx="87">
                  <c:v>4.4999999999999902</c:v>
                </c:pt>
                <c:pt idx="88">
                  <c:v>1.37</c:v>
                </c:pt>
                <c:pt idx="89">
                  <c:v>4.5599999999999898</c:v>
                </c:pt>
                <c:pt idx="90">
                  <c:v>4.1499999999999897</c:v>
                </c:pt>
                <c:pt idx="91">
                  <c:v>7.8199999999999896</c:v>
                </c:pt>
                <c:pt idx="92">
                  <c:v>1.85</c:v>
                </c:pt>
                <c:pt idx="93">
                  <c:v>6.1199999999999903</c:v>
                </c:pt>
                <c:pt idx="94">
                  <c:v>4.0699999999999896</c:v>
                </c:pt>
                <c:pt idx="95">
                  <c:v>3.4299999999999899</c:v>
                </c:pt>
                <c:pt idx="96">
                  <c:v>7.6099999999999799</c:v>
                </c:pt>
                <c:pt idx="97">
                  <c:v>6.7299999999999898</c:v>
                </c:pt>
                <c:pt idx="98">
                  <c:v>3.2299999999999902</c:v>
                </c:pt>
                <c:pt idx="99">
                  <c:v>6.4299999999999899</c:v>
                </c:pt>
                <c:pt idx="100">
                  <c:v>6.9599999999999902</c:v>
                </c:pt>
                <c:pt idx="101">
                  <c:v>2.21</c:v>
                </c:pt>
                <c:pt idx="102">
                  <c:v>5.21999999999999</c:v>
                </c:pt>
                <c:pt idx="103">
                  <c:v>7.1999999999999904</c:v>
                </c:pt>
                <c:pt idx="104">
                  <c:v>7.3599999999999897</c:v>
                </c:pt>
                <c:pt idx="105">
                  <c:v>4.2799999999999896</c:v>
                </c:pt>
                <c:pt idx="106">
                  <c:v>2.3199999999999998</c:v>
                </c:pt>
                <c:pt idx="107">
                  <c:v>2.56</c:v>
                </c:pt>
                <c:pt idx="108">
                  <c:v>6.2699999999999898</c:v>
                </c:pt>
                <c:pt idx="109">
                  <c:v>3.1599999999999899</c:v>
                </c:pt>
                <c:pt idx="110">
                  <c:v>2.94999999999999</c:v>
                </c:pt>
                <c:pt idx="111">
                  <c:v>5.0799999999999903</c:v>
                </c:pt>
                <c:pt idx="112">
                  <c:v>4.0199999999999898</c:v>
                </c:pt>
                <c:pt idx="113">
                  <c:v>4.18</c:v>
                </c:pt>
                <c:pt idx="114">
                  <c:v>4.2099999999999902</c:v>
                </c:pt>
                <c:pt idx="115">
                  <c:v>1.86</c:v>
                </c:pt>
                <c:pt idx="116">
                  <c:v>4.7299999999999898</c:v>
                </c:pt>
                <c:pt idx="117">
                  <c:v>2.9099999999999899</c:v>
                </c:pt>
                <c:pt idx="118">
                  <c:v>12.969999999999899</c:v>
                </c:pt>
                <c:pt idx="119">
                  <c:v>3.1599999999999899</c:v>
                </c:pt>
                <c:pt idx="120">
                  <c:v>4.4599999999999902</c:v>
                </c:pt>
                <c:pt idx="121">
                  <c:v>6.0799999999999903</c:v>
                </c:pt>
                <c:pt idx="122">
                  <c:v>2.6699999999999902</c:v>
                </c:pt>
                <c:pt idx="123">
                  <c:v>4.9899999999999904</c:v>
                </c:pt>
                <c:pt idx="124">
                  <c:v>7.00999999999999</c:v>
                </c:pt>
                <c:pt idx="125">
                  <c:v>4.4599999999999902</c:v>
                </c:pt>
                <c:pt idx="126">
                  <c:v>2.9599999999999902</c:v>
                </c:pt>
                <c:pt idx="127">
                  <c:v>2.6199999999999899</c:v>
                </c:pt>
                <c:pt idx="128">
                  <c:v>2.13</c:v>
                </c:pt>
                <c:pt idx="129">
                  <c:v>4.8999999999999897</c:v>
                </c:pt>
                <c:pt idx="130">
                  <c:v>9.2899999999999903</c:v>
                </c:pt>
                <c:pt idx="131">
                  <c:v>1.87</c:v>
                </c:pt>
                <c:pt idx="132">
                  <c:v>3.12</c:v>
                </c:pt>
                <c:pt idx="133">
                  <c:v>5.7999999999999803</c:v>
                </c:pt>
                <c:pt idx="134">
                  <c:v>1.66</c:v>
                </c:pt>
                <c:pt idx="135">
                  <c:v>4.6099999999999897</c:v>
                </c:pt>
                <c:pt idx="136">
                  <c:v>4.0699999999999896</c:v>
                </c:pt>
                <c:pt idx="137">
                  <c:v>6.6699999999999902</c:v>
                </c:pt>
                <c:pt idx="138">
                  <c:v>3.19999999999999</c:v>
                </c:pt>
                <c:pt idx="139">
                  <c:v>3.6599999999999899</c:v>
                </c:pt>
                <c:pt idx="140">
                  <c:v>1.6</c:v>
                </c:pt>
                <c:pt idx="141">
                  <c:v>3.17</c:v>
                </c:pt>
                <c:pt idx="142">
                  <c:v>4.8499999999999899</c:v>
                </c:pt>
                <c:pt idx="143">
                  <c:v>2.0499999999999998</c:v>
                </c:pt>
                <c:pt idx="144">
                  <c:v>3.5399999999999898</c:v>
                </c:pt>
                <c:pt idx="145">
                  <c:v>4.8899999999999899</c:v>
                </c:pt>
                <c:pt idx="146">
                  <c:v>3.26</c:v>
                </c:pt>
                <c:pt idx="147">
                  <c:v>3.73999999999999</c:v>
                </c:pt>
                <c:pt idx="148">
                  <c:v>4.7999999999999901</c:v>
                </c:pt>
                <c:pt idx="149">
                  <c:v>4.6999999999999904</c:v>
                </c:pt>
                <c:pt idx="150">
                  <c:v>7.7</c:v>
                </c:pt>
                <c:pt idx="151">
                  <c:v>6.5799999999999903</c:v>
                </c:pt>
                <c:pt idx="152">
                  <c:v>4.5799999999999903</c:v>
                </c:pt>
                <c:pt idx="153">
                  <c:v>5.0799999999999903</c:v>
                </c:pt>
                <c:pt idx="154">
                  <c:v>4.2799999999999798</c:v>
                </c:pt>
                <c:pt idx="155">
                  <c:v>7.2799999999999798</c:v>
                </c:pt>
                <c:pt idx="156">
                  <c:v>7.4199999999999902</c:v>
                </c:pt>
                <c:pt idx="157">
                  <c:v>11.7799999999999</c:v>
                </c:pt>
                <c:pt idx="158">
                  <c:v>5.5199999999999898</c:v>
                </c:pt>
                <c:pt idx="159">
                  <c:v>3.3699999999999899</c:v>
                </c:pt>
                <c:pt idx="160">
                  <c:v>4.8499999999999899</c:v>
                </c:pt>
                <c:pt idx="161">
                  <c:v>3.73999999999999</c:v>
                </c:pt>
                <c:pt idx="162">
                  <c:v>5.8899999999999899</c:v>
                </c:pt>
                <c:pt idx="163">
                  <c:v>2.4500000000000002</c:v>
                </c:pt>
                <c:pt idx="164">
                  <c:v>2.52999999999999</c:v>
                </c:pt>
                <c:pt idx="165">
                  <c:v>2.73</c:v>
                </c:pt>
                <c:pt idx="166">
                  <c:v>2.98999999999999</c:v>
                </c:pt>
                <c:pt idx="167">
                  <c:v>7.1499999999999799</c:v>
                </c:pt>
                <c:pt idx="168">
                  <c:v>3.7099999999999902</c:v>
                </c:pt>
                <c:pt idx="169">
                  <c:v>3.50999999999999</c:v>
                </c:pt>
                <c:pt idx="170">
                  <c:v>4.8099999999999898</c:v>
                </c:pt>
                <c:pt idx="171">
                  <c:v>9.7099999999999902</c:v>
                </c:pt>
                <c:pt idx="172">
                  <c:v>4.1899999999999897</c:v>
                </c:pt>
                <c:pt idx="173">
                  <c:v>1.77</c:v>
                </c:pt>
                <c:pt idx="174">
                  <c:v>2.0699999999999998</c:v>
                </c:pt>
                <c:pt idx="175">
                  <c:v>4.00999999999999</c:v>
                </c:pt>
                <c:pt idx="176">
                  <c:v>5.0299999999999896</c:v>
                </c:pt>
                <c:pt idx="177">
                  <c:v>4.1799999999999899</c:v>
                </c:pt>
                <c:pt idx="178">
                  <c:v>2.25</c:v>
                </c:pt>
                <c:pt idx="179">
                  <c:v>4.6399999999999899</c:v>
                </c:pt>
                <c:pt idx="180">
                  <c:v>2.8199999999999901</c:v>
                </c:pt>
                <c:pt idx="181">
                  <c:v>4.3899999999999899</c:v>
                </c:pt>
                <c:pt idx="182">
                  <c:v>4.9399999999999897</c:v>
                </c:pt>
                <c:pt idx="183">
                  <c:v>4.4899999999999904</c:v>
                </c:pt>
                <c:pt idx="184">
                  <c:v>4.1599999999999904</c:v>
                </c:pt>
                <c:pt idx="185">
                  <c:v>4.3199999999999896</c:v>
                </c:pt>
                <c:pt idx="186">
                  <c:v>2.7099999999999902</c:v>
                </c:pt>
                <c:pt idx="187">
                  <c:v>5.4199999999999902</c:v>
                </c:pt>
                <c:pt idx="188">
                  <c:v>2.73999999999999</c:v>
                </c:pt>
                <c:pt idx="189">
                  <c:v>6.2499999999999902</c:v>
                </c:pt>
                <c:pt idx="190">
                  <c:v>2.3199999999999998</c:v>
                </c:pt>
                <c:pt idx="191">
                  <c:v>2.9</c:v>
                </c:pt>
                <c:pt idx="192">
                  <c:v>2.5599999999999898</c:v>
                </c:pt>
                <c:pt idx="193">
                  <c:v>7.7899999999999903</c:v>
                </c:pt>
                <c:pt idx="194">
                  <c:v>1.44</c:v>
                </c:pt>
                <c:pt idx="195">
                  <c:v>4.1499999999999897</c:v>
                </c:pt>
                <c:pt idx="196">
                  <c:v>8.1899999999999906</c:v>
                </c:pt>
                <c:pt idx="197">
                  <c:v>2.3499999999999899</c:v>
                </c:pt>
                <c:pt idx="198">
                  <c:v>3.9399999999999902</c:v>
                </c:pt>
                <c:pt idx="199">
                  <c:v>1.95</c:v>
                </c:pt>
                <c:pt idx="200">
                  <c:v>2.11</c:v>
                </c:pt>
                <c:pt idx="201">
                  <c:v>3.6299999999999901</c:v>
                </c:pt>
                <c:pt idx="202">
                  <c:v>1.86</c:v>
                </c:pt>
                <c:pt idx="203">
                  <c:v>3.44999999999999</c:v>
                </c:pt>
                <c:pt idx="204">
                  <c:v>4.4199999999999804</c:v>
                </c:pt>
                <c:pt idx="205">
                  <c:v>2.6699999999999902</c:v>
                </c:pt>
                <c:pt idx="206">
                  <c:v>8.3399999999999803</c:v>
                </c:pt>
                <c:pt idx="207">
                  <c:v>6.1899999999999897</c:v>
                </c:pt>
                <c:pt idx="208">
                  <c:v>8.3699999999999903</c:v>
                </c:pt>
                <c:pt idx="209">
                  <c:v>2.5599999999999898</c:v>
                </c:pt>
                <c:pt idx="210">
                  <c:v>2.3999999999999901</c:v>
                </c:pt>
                <c:pt idx="211">
                  <c:v>1.98</c:v>
                </c:pt>
                <c:pt idx="212">
                  <c:v>2.3799999999999901</c:v>
                </c:pt>
                <c:pt idx="213">
                  <c:v>2.6299999999999901</c:v>
                </c:pt>
                <c:pt idx="214">
                  <c:v>5.0899999999999901</c:v>
                </c:pt>
                <c:pt idx="215">
                  <c:v>6.3599999999999897</c:v>
                </c:pt>
                <c:pt idx="216">
                  <c:v>2.9299999999999899</c:v>
                </c:pt>
                <c:pt idx="217">
                  <c:v>3.1699999999999902</c:v>
                </c:pt>
                <c:pt idx="218">
                  <c:v>3.4099999999999899</c:v>
                </c:pt>
                <c:pt idx="219">
                  <c:v>2.48</c:v>
                </c:pt>
                <c:pt idx="220">
                  <c:v>2.71999999999999</c:v>
                </c:pt>
                <c:pt idx="221">
                  <c:v>2.8299999999999899</c:v>
                </c:pt>
                <c:pt idx="222">
                  <c:v>6.6499999999999897</c:v>
                </c:pt>
                <c:pt idx="223">
                  <c:v>1.1000000000000001</c:v>
                </c:pt>
                <c:pt idx="224">
                  <c:v>2.94999999999999</c:v>
                </c:pt>
                <c:pt idx="225">
                  <c:v>2.6399999999999899</c:v>
                </c:pt>
                <c:pt idx="226">
                  <c:v>2.5499999999999901</c:v>
                </c:pt>
                <c:pt idx="227">
                  <c:v>2.6113</c:v>
                </c:pt>
                <c:pt idx="228">
                  <c:v>3.5366</c:v>
                </c:pt>
                <c:pt idx="229">
                  <c:v>1.9454</c:v>
                </c:pt>
                <c:pt idx="230">
                  <c:v>4.0853999999999902</c:v>
                </c:pt>
                <c:pt idx="231">
                  <c:v>4.4348999999999998</c:v>
                </c:pt>
                <c:pt idx="232">
                  <c:v>6.8237999999999897</c:v>
                </c:pt>
                <c:pt idx="233">
                  <c:v>5.7229999999999901</c:v>
                </c:pt>
                <c:pt idx="234">
                  <c:v>4.4025999999999996</c:v>
                </c:pt>
                <c:pt idx="235">
                  <c:v>4.9739999999999904</c:v>
                </c:pt>
                <c:pt idx="236">
                  <c:v>1.0820000000000001</c:v>
                </c:pt>
                <c:pt idx="237">
                  <c:v>1.4757</c:v>
                </c:pt>
                <c:pt idx="238">
                  <c:v>4.33879999999996</c:v>
                </c:pt>
                <c:pt idx="239">
                  <c:v>2.46999999999999</c:v>
                </c:pt>
                <c:pt idx="240">
                  <c:v>3.6699999999999902</c:v>
                </c:pt>
                <c:pt idx="241">
                  <c:v>2.1899999999999902</c:v>
                </c:pt>
                <c:pt idx="242">
                  <c:v>1.6</c:v>
                </c:pt>
                <c:pt idx="243">
                  <c:v>4.1499999999999897</c:v>
                </c:pt>
                <c:pt idx="244">
                  <c:v>4.4799999999999898</c:v>
                </c:pt>
                <c:pt idx="245">
                  <c:v>6.5299999999999896</c:v>
                </c:pt>
                <c:pt idx="246">
                  <c:v>2.4299999999999899</c:v>
                </c:pt>
                <c:pt idx="247">
                  <c:v>1.1000000000000001</c:v>
                </c:pt>
                <c:pt idx="248">
                  <c:v>1.41</c:v>
                </c:pt>
                <c:pt idx="249">
                  <c:v>1.82</c:v>
                </c:pt>
                <c:pt idx="250">
                  <c:v>2.5699999999999901</c:v>
                </c:pt>
                <c:pt idx="251">
                  <c:v>4.1499999999999897</c:v>
                </c:pt>
                <c:pt idx="252">
                  <c:v>1.24</c:v>
                </c:pt>
                <c:pt idx="253">
                  <c:v>7.96999999999999</c:v>
                </c:pt>
                <c:pt idx="254">
                  <c:v>4.2299999999999898</c:v>
                </c:pt>
                <c:pt idx="255">
                  <c:v>5.25999999999999</c:v>
                </c:pt>
                <c:pt idx="256">
                  <c:v>5.0199999999999898</c:v>
                </c:pt>
                <c:pt idx="257">
                  <c:v>5.5199999999999898</c:v>
                </c:pt>
                <c:pt idx="258">
                  <c:v>1.75</c:v>
                </c:pt>
                <c:pt idx="259">
                  <c:v>3.50999999999999</c:v>
                </c:pt>
                <c:pt idx="260">
                  <c:v>6.46999999999999</c:v>
                </c:pt>
                <c:pt idx="261">
                  <c:v>3.5999999999999899</c:v>
                </c:pt>
                <c:pt idx="262">
                  <c:v>4.3199999999999896</c:v>
                </c:pt>
                <c:pt idx="263">
                  <c:v>2.04</c:v>
                </c:pt>
                <c:pt idx="264">
                  <c:v>7.8699999999999797</c:v>
                </c:pt>
                <c:pt idx="265">
                  <c:v>1.47</c:v>
                </c:pt>
                <c:pt idx="266">
                  <c:v>5.0899999999999901</c:v>
                </c:pt>
                <c:pt idx="267">
                  <c:v>6.0299999999999896</c:v>
                </c:pt>
                <c:pt idx="268">
                  <c:v>7.5699999999999896</c:v>
                </c:pt>
                <c:pt idx="269">
                  <c:v>4.0799999999999903</c:v>
                </c:pt>
                <c:pt idx="270">
                  <c:v>5.1999999999999904</c:v>
                </c:pt>
                <c:pt idx="271">
                  <c:v>4.4199999999999902</c:v>
                </c:pt>
                <c:pt idx="272">
                  <c:v>2.19999999999999</c:v>
                </c:pt>
                <c:pt idx="273">
                  <c:v>5.46999999999999</c:v>
                </c:pt>
                <c:pt idx="274">
                  <c:v>3.75999999999999</c:v>
                </c:pt>
                <c:pt idx="275">
                  <c:v>4.1899999999999897</c:v>
                </c:pt>
                <c:pt idx="276">
                  <c:v>3.7699999999999898</c:v>
                </c:pt>
                <c:pt idx="277">
                  <c:v>3.8799999999999901</c:v>
                </c:pt>
                <c:pt idx="278">
                  <c:v>4.0199999999999898</c:v>
                </c:pt>
                <c:pt idx="279">
                  <c:v>10.6799999999999</c:v>
                </c:pt>
                <c:pt idx="280">
                  <c:v>7.4299999999999899</c:v>
                </c:pt>
                <c:pt idx="281">
                  <c:v>7.1499999999999897</c:v>
                </c:pt>
                <c:pt idx="282">
                  <c:v>2.4500000000000002</c:v>
                </c:pt>
                <c:pt idx="283">
                  <c:v>7.3799999999999901</c:v>
                </c:pt>
                <c:pt idx="284">
                  <c:v>4.96999999999999</c:v>
                </c:pt>
                <c:pt idx="285">
                  <c:v>4.5599999999999898</c:v>
                </c:pt>
                <c:pt idx="286">
                  <c:v>2.9799999999999902</c:v>
                </c:pt>
                <c:pt idx="287">
                  <c:v>4.7499999999999902</c:v>
                </c:pt>
                <c:pt idx="288">
                  <c:v>3.0499999999999901</c:v>
                </c:pt>
                <c:pt idx="289">
                  <c:v>3.51</c:v>
                </c:pt>
                <c:pt idx="290">
                  <c:v>7.4799999999999898</c:v>
                </c:pt>
                <c:pt idx="291">
                  <c:v>2.4900000000000002</c:v>
                </c:pt>
                <c:pt idx="292">
                  <c:v>2.8299999999999899</c:v>
                </c:pt>
                <c:pt idx="293">
                  <c:v>3.9999999999999898</c:v>
                </c:pt>
                <c:pt idx="294">
                  <c:v>3.8899999999999899</c:v>
                </c:pt>
                <c:pt idx="295">
                  <c:v>0.51</c:v>
                </c:pt>
                <c:pt idx="296">
                  <c:v>1.49</c:v>
                </c:pt>
                <c:pt idx="297">
                  <c:v>2.65</c:v>
                </c:pt>
                <c:pt idx="298">
                  <c:v>2.7499999999999898</c:v>
                </c:pt>
                <c:pt idx="299">
                  <c:v>5.4199999999999902</c:v>
                </c:pt>
                <c:pt idx="300">
                  <c:v>1.85</c:v>
                </c:pt>
                <c:pt idx="301">
                  <c:v>2.9599999999999902</c:v>
                </c:pt>
                <c:pt idx="302">
                  <c:v>4.5799999999999903</c:v>
                </c:pt>
                <c:pt idx="303">
                  <c:v>3.62</c:v>
                </c:pt>
                <c:pt idx="304">
                  <c:v>3.1099999999999901</c:v>
                </c:pt>
                <c:pt idx="305">
                  <c:v>3.8699999999999899</c:v>
                </c:pt>
                <c:pt idx="306">
                  <c:v>3.7699999999999898</c:v>
                </c:pt>
                <c:pt idx="307">
                  <c:v>5.0599999999999898</c:v>
                </c:pt>
                <c:pt idx="308">
                  <c:v>5.4299999999999899</c:v>
                </c:pt>
                <c:pt idx="309">
                  <c:v>2.4599999999999902</c:v>
                </c:pt>
                <c:pt idx="310">
                  <c:v>2.9399999999999902</c:v>
                </c:pt>
                <c:pt idx="311">
                  <c:v>2.8299999999999899</c:v>
                </c:pt>
                <c:pt idx="312">
                  <c:v>1.2</c:v>
                </c:pt>
                <c:pt idx="313">
                  <c:v>2.69999999999999</c:v>
                </c:pt>
                <c:pt idx="314">
                  <c:v>1.72</c:v>
                </c:pt>
                <c:pt idx="315">
                  <c:v>1.84</c:v>
                </c:pt>
                <c:pt idx="316">
                  <c:v>2.1899999999999902</c:v>
                </c:pt>
                <c:pt idx="317">
                  <c:v>3.1899999999999902</c:v>
                </c:pt>
                <c:pt idx="318">
                  <c:v>2.6399999999999899</c:v>
                </c:pt>
                <c:pt idx="319">
                  <c:v>2.48999999999999</c:v>
                </c:pt>
                <c:pt idx="320">
                  <c:v>3.8199999999999901</c:v>
                </c:pt>
                <c:pt idx="321">
                  <c:v>3.3799999999999901</c:v>
                </c:pt>
                <c:pt idx="322">
                  <c:v>5.1499999999999897</c:v>
                </c:pt>
                <c:pt idx="323">
                  <c:v>2.5</c:v>
                </c:pt>
                <c:pt idx="324">
                  <c:v>3.3899999999999899</c:v>
                </c:pt>
                <c:pt idx="325">
                  <c:v>4.1699999999999902</c:v>
                </c:pt>
                <c:pt idx="326">
                  <c:v>3.9999999999999898</c:v>
                </c:pt>
                <c:pt idx="327">
                  <c:v>3.1799999999999899</c:v>
                </c:pt>
                <c:pt idx="328">
                  <c:v>3.9399999999999902</c:v>
                </c:pt>
                <c:pt idx="329">
                  <c:v>6.2399999999999904</c:v>
                </c:pt>
                <c:pt idx="330">
                  <c:v>1.1599999999999999</c:v>
                </c:pt>
                <c:pt idx="331">
                  <c:v>0.67</c:v>
                </c:pt>
                <c:pt idx="332">
                  <c:v>1.47</c:v>
                </c:pt>
                <c:pt idx="333">
                  <c:v>2.8699999999999899</c:v>
                </c:pt>
                <c:pt idx="334">
                  <c:v>6.7899999999999903</c:v>
                </c:pt>
                <c:pt idx="335">
                  <c:v>5.0399999999999903</c:v>
                </c:pt>
                <c:pt idx="336">
                  <c:v>1.75</c:v>
                </c:pt>
                <c:pt idx="337">
                  <c:v>3.4999999999999898</c:v>
                </c:pt>
                <c:pt idx="338">
                  <c:v>3.5999999999999899</c:v>
                </c:pt>
                <c:pt idx="339">
                  <c:v>9.1099999999999905</c:v>
                </c:pt>
                <c:pt idx="340">
                  <c:v>14.229999999999899</c:v>
                </c:pt>
                <c:pt idx="341">
                  <c:v>6.4199999999999902</c:v>
                </c:pt>
                <c:pt idx="342">
                  <c:v>3.5499999999999901</c:v>
                </c:pt>
                <c:pt idx="343">
                  <c:v>4.8799999999999901</c:v>
                </c:pt>
                <c:pt idx="344">
                  <c:v>3.5599999999999898</c:v>
                </c:pt>
                <c:pt idx="345">
                  <c:v>0.8</c:v>
                </c:pt>
                <c:pt idx="346">
                  <c:v>5.9699999999999802</c:v>
                </c:pt>
                <c:pt idx="347">
                  <c:v>4.2399999999999904</c:v>
                </c:pt>
                <c:pt idx="348">
                  <c:v>3.1099999999999901</c:v>
                </c:pt>
                <c:pt idx="349">
                  <c:v>2.3199999999999901</c:v>
                </c:pt>
                <c:pt idx="350">
                  <c:v>2.33</c:v>
                </c:pt>
                <c:pt idx="351">
                  <c:v>7.6199999999999903</c:v>
                </c:pt>
                <c:pt idx="352">
                  <c:v>5.52</c:v>
                </c:pt>
                <c:pt idx="353">
                  <c:v>2.5199999999999898</c:v>
                </c:pt>
                <c:pt idx="354">
                  <c:v>3.3499999999999899</c:v>
                </c:pt>
                <c:pt idx="355">
                  <c:v>1.85</c:v>
                </c:pt>
                <c:pt idx="356">
                  <c:v>1.53</c:v>
                </c:pt>
                <c:pt idx="357">
                  <c:v>5.2999999999999901</c:v>
                </c:pt>
                <c:pt idx="358">
                  <c:v>2.5899999999999901</c:v>
                </c:pt>
                <c:pt idx="359">
                  <c:v>2.48999999999999</c:v>
                </c:pt>
                <c:pt idx="360">
                  <c:v>3.6499999999999901</c:v>
                </c:pt>
                <c:pt idx="361">
                  <c:v>4.3199999999999896</c:v>
                </c:pt>
                <c:pt idx="362">
                  <c:v>9.1399999999999899</c:v>
                </c:pt>
                <c:pt idx="363">
                  <c:v>6.1799999999999899</c:v>
                </c:pt>
                <c:pt idx="364">
                  <c:v>5.4199999999999902</c:v>
                </c:pt>
                <c:pt idx="365">
                  <c:v>5.5599999999999898</c:v>
                </c:pt>
                <c:pt idx="366">
                  <c:v>2.6399999999999899</c:v>
                </c:pt>
                <c:pt idx="367">
                  <c:v>2.9099999999999899</c:v>
                </c:pt>
                <c:pt idx="368">
                  <c:v>4.00999999999999</c:v>
                </c:pt>
                <c:pt idx="369">
                  <c:v>5.46999999999999</c:v>
                </c:pt>
                <c:pt idx="370">
                  <c:v>3.69999999999999</c:v>
                </c:pt>
                <c:pt idx="371">
                  <c:v>4.8621999999999899</c:v>
                </c:pt>
                <c:pt idx="372">
                  <c:v>3.9167000000000001</c:v>
                </c:pt>
                <c:pt idx="373">
                  <c:v>4.0747</c:v>
                </c:pt>
                <c:pt idx="374">
                  <c:v>2.6646000000000001</c:v>
                </c:pt>
                <c:pt idx="375">
                  <c:v>4.3639999999999999</c:v>
                </c:pt>
                <c:pt idx="376">
                  <c:v>1.9115</c:v>
                </c:pt>
                <c:pt idx="377">
                  <c:v>7.5741999999999896</c:v>
                </c:pt>
                <c:pt idx="378">
                  <c:v>4.7531999999999899</c:v>
                </c:pt>
                <c:pt idx="379">
                  <c:v>6.5831999999999899</c:v>
                </c:pt>
                <c:pt idx="380">
                  <c:v>4.2451999999999899</c:v>
                </c:pt>
                <c:pt idx="381">
                  <c:v>0.80249999999999899</c:v>
                </c:pt>
                <c:pt idx="382">
                  <c:v>6.39729999999998</c:v>
                </c:pt>
                <c:pt idx="383">
                  <c:v>5.7347999999999901</c:v>
                </c:pt>
                <c:pt idx="384">
                  <c:v>1.9283999999999899</c:v>
                </c:pt>
                <c:pt idx="385">
                  <c:v>4.6408999999999798</c:v>
                </c:pt>
                <c:pt idx="386">
                  <c:v>3.7637</c:v>
                </c:pt>
                <c:pt idx="387">
                  <c:v>4.2548000000000004</c:v>
                </c:pt>
                <c:pt idx="388">
                  <c:v>6.3441999999999901</c:v>
                </c:pt>
                <c:pt idx="389">
                  <c:v>6.4759999999999902</c:v>
                </c:pt>
                <c:pt idx="390">
                  <c:v>10.2631999999999</c:v>
                </c:pt>
                <c:pt idx="391">
                  <c:v>1.2826</c:v>
                </c:pt>
                <c:pt idx="392">
                  <c:v>2.1347999999999998</c:v>
                </c:pt>
                <c:pt idx="393">
                  <c:v>3.0137999999999998</c:v>
                </c:pt>
                <c:pt idx="394">
                  <c:v>7.0952999999999804</c:v>
                </c:pt>
                <c:pt idx="395">
                  <c:v>3.1585000000000001</c:v>
                </c:pt>
                <c:pt idx="396">
                  <c:v>4.5467000000000004</c:v>
                </c:pt>
                <c:pt idx="397">
                  <c:v>5.5133000000000001</c:v>
                </c:pt>
                <c:pt idx="398">
                  <c:v>5.5243999999999902</c:v>
                </c:pt>
                <c:pt idx="399">
                  <c:v>2.3127</c:v>
                </c:pt>
                <c:pt idx="400">
                  <c:v>3.1230000000000002</c:v>
                </c:pt>
                <c:pt idx="401">
                  <c:v>5.4829999999999899</c:v>
                </c:pt>
                <c:pt idx="402">
                  <c:v>8.5552999999999795</c:v>
                </c:pt>
                <c:pt idx="403">
                  <c:v>2.3433000000000002</c:v>
                </c:pt>
                <c:pt idx="404">
                  <c:v>7.9163999999999799</c:v>
                </c:pt>
                <c:pt idx="405">
                  <c:v>2.9866000000000001</c:v>
                </c:pt>
                <c:pt idx="406">
                  <c:v>2.4984999999999999</c:v>
                </c:pt>
                <c:pt idx="407">
                  <c:v>0.11</c:v>
                </c:pt>
                <c:pt idx="408">
                  <c:v>4.0699999999999896</c:v>
                </c:pt>
                <c:pt idx="409">
                  <c:v>6.1799999999999899</c:v>
                </c:pt>
                <c:pt idx="410">
                  <c:v>10.219999999999899</c:v>
                </c:pt>
                <c:pt idx="411">
                  <c:v>1.74</c:v>
                </c:pt>
                <c:pt idx="412">
                  <c:v>7.5199999999999898</c:v>
                </c:pt>
                <c:pt idx="413">
                  <c:v>8.1199999999999992</c:v>
                </c:pt>
                <c:pt idx="414">
                  <c:v>5.0299999999999896</c:v>
                </c:pt>
                <c:pt idx="415">
                  <c:v>2.0599999999999898</c:v>
                </c:pt>
                <c:pt idx="416">
                  <c:v>2.3999999999999901</c:v>
                </c:pt>
                <c:pt idx="417">
                  <c:v>2.52999999999999</c:v>
                </c:pt>
                <c:pt idx="418">
                  <c:v>4.5299999999999896</c:v>
                </c:pt>
                <c:pt idx="419">
                  <c:v>3.69999999999999</c:v>
                </c:pt>
                <c:pt idx="420">
                  <c:v>6.2899999999999903</c:v>
                </c:pt>
                <c:pt idx="421">
                  <c:v>2.36</c:v>
                </c:pt>
                <c:pt idx="422">
                  <c:v>3.8199999999999901</c:v>
                </c:pt>
                <c:pt idx="423">
                  <c:v>7.1100999999999903</c:v>
                </c:pt>
                <c:pt idx="424">
                  <c:v>5.59</c:v>
                </c:pt>
                <c:pt idx="425">
                  <c:v>6.3999999999999897</c:v>
                </c:pt>
                <c:pt idx="426">
                  <c:v>7.1400999999999897</c:v>
                </c:pt>
                <c:pt idx="427">
                  <c:v>1.4000999999999999</c:v>
                </c:pt>
                <c:pt idx="428">
                  <c:v>1.53</c:v>
                </c:pt>
                <c:pt idx="429">
                  <c:v>2.8100999999999998</c:v>
                </c:pt>
                <c:pt idx="430">
                  <c:v>6.1601999999999899</c:v>
                </c:pt>
                <c:pt idx="431">
                  <c:v>4.7202999999999902</c:v>
                </c:pt>
                <c:pt idx="432">
                  <c:v>2.8601999999999999</c:v>
                </c:pt>
                <c:pt idx="433">
                  <c:v>4.4200999999999899</c:v>
                </c:pt>
                <c:pt idx="434">
                  <c:v>4.0199999999999898</c:v>
                </c:pt>
                <c:pt idx="435">
                  <c:v>7.4599999999999902</c:v>
                </c:pt>
                <c:pt idx="436">
                  <c:v>6.2099999999999902</c:v>
                </c:pt>
                <c:pt idx="437">
                  <c:v>4.18</c:v>
                </c:pt>
                <c:pt idx="438">
                  <c:v>4.5627000000000004</c:v>
                </c:pt>
                <c:pt idx="439">
                  <c:v>3.3639000000000001</c:v>
                </c:pt>
                <c:pt idx="440">
                  <c:v>5.3225999999999898</c:v>
                </c:pt>
                <c:pt idx="441">
                  <c:v>1.3039000000000001</c:v>
                </c:pt>
                <c:pt idx="442">
                  <c:v>3.2932000000000001</c:v>
                </c:pt>
                <c:pt idx="443">
                  <c:v>1.9298</c:v>
                </c:pt>
                <c:pt idx="444">
                  <c:v>8.0469999999999793</c:v>
                </c:pt>
                <c:pt idx="445">
                  <c:v>7.0005999999999897</c:v>
                </c:pt>
                <c:pt idx="446">
                  <c:v>4.1273999999999997</c:v>
                </c:pt>
                <c:pt idx="447">
                  <c:v>6.18569999999999</c:v>
                </c:pt>
                <c:pt idx="448">
                  <c:v>4.4846000000000004</c:v>
                </c:pt>
                <c:pt idx="449">
                  <c:v>5.0632999999999901</c:v>
                </c:pt>
                <c:pt idx="450">
                  <c:v>4.4343000000000004</c:v>
                </c:pt>
                <c:pt idx="451">
                  <c:v>9.1752999999999805</c:v>
                </c:pt>
                <c:pt idx="452">
                  <c:v>5.1239999999999801</c:v>
                </c:pt>
                <c:pt idx="453">
                  <c:v>4.9196999999999997</c:v>
                </c:pt>
                <c:pt idx="454">
                  <c:v>7.4763999999999804</c:v>
                </c:pt>
                <c:pt idx="455">
                  <c:v>4.2672999999999899</c:v>
                </c:pt>
                <c:pt idx="456">
                  <c:v>8.8844999999999903</c:v>
                </c:pt>
                <c:pt idx="457">
                  <c:v>2.4055</c:v>
                </c:pt>
                <c:pt idx="458">
                  <c:v>2.8039999999999998</c:v>
                </c:pt>
                <c:pt idx="459">
                  <c:v>5.0754000000000001</c:v>
                </c:pt>
                <c:pt idx="460">
                  <c:v>8.5260999999999907</c:v>
                </c:pt>
                <c:pt idx="461">
                  <c:v>7.0539999999999896</c:v>
                </c:pt>
                <c:pt idx="462">
                  <c:v>1.2526999999999999</c:v>
                </c:pt>
                <c:pt idx="463">
                  <c:v>8.9999999999999998E-4</c:v>
                </c:pt>
                <c:pt idx="464">
                  <c:v>5.9849999999999897</c:v>
                </c:pt>
                <c:pt idx="465">
                  <c:v>5.8339999999999899</c:v>
                </c:pt>
                <c:pt idx="466">
                  <c:v>6.2756999999999898</c:v>
                </c:pt>
                <c:pt idx="467">
                  <c:v>3.3378999999999999</c:v>
                </c:pt>
                <c:pt idx="468">
                  <c:v>7.1394999999999804</c:v>
                </c:pt>
                <c:pt idx="469">
                  <c:v>8.9661999999999793</c:v>
                </c:pt>
                <c:pt idx="470">
                  <c:v>4.7369999999999903</c:v>
                </c:pt>
                <c:pt idx="471">
                  <c:v>4.9757999999999898</c:v>
                </c:pt>
                <c:pt idx="472">
                  <c:v>5.3854999999999897</c:v>
                </c:pt>
                <c:pt idx="473">
                  <c:v>5.4524999999999997</c:v>
                </c:pt>
                <c:pt idx="474">
                  <c:v>6.2647999999999797</c:v>
                </c:pt>
                <c:pt idx="475">
                  <c:v>3.7719</c:v>
                </c:pt>
                <c:pt idx="476">
                  <c:v>3.1944999999999899</c:v>
                </c:pt>
                <c:pt idx="477">
                  <c:v>2.9315999999999902</c:v>
                </c:pt>
                <c:pt idx="478">
                  <c:v>4.8860999999999901</c:v>
                </c:pt>
                <c:pt idx="479">
                  <c:v>3.5674999999999999</c:v>
                </c:pt>
                <c:pt idx="480">
                  <c:v>8.1966999999999999</c:v>
                </c:pt>
                <c:pt idx="481">
                  <c:v>5.3625999999999898</c:v>
                </c:pt>
                <c:pt idx="482">
                  <c:v>3.4238</c:v>
                </c:pt>
                <c:pt idx="483">
                  <c:v>2.2673000000000001</c:v>
                </c:pt>
                <c:pt idx="484">
                  <c:v>3.8340000000000001</c:v>
                </c:pt>
                <c:pt idx="485">
                  <c:v>7.5331999999999901</c:v>
                </c:pt>
                <c:pt idx="486">
                  <c:v>8.7941999999999805</c:v>
                </c:pt>
                <c:pt idx="487">
                  <c:v>2.39359999999999</c:v>
                </c:pt>
                <c:pt idx="488">
                  <c:v>2.8462999999999998</c:v>
                </c:pt>
                <c:pt idx="489">
                  <c:v>1.6719999999999999</c:v>
                </c:pt>
                <c:pt idx="490">
                  <c:v>2.7157</c:v>
                </c:pt>
                <c:pt idx="491">
                  <c:v>7.7359999999999802</c:v>
                </c:pt>
                <c:pt idx="492">
                  <c:v>5.62549999999999</c:v>
                </c:pt>
                <c:pt idx="493">
                  <c:v>2.2138</c:v>
                </c:pt>
                <c:pt idx="494">
                  <c:v>3.6074000000000002</c:v>
                </c:pt>
                <c:pt idx="495">
                  <c:v>6.4351999999999903</c:v>
                </c:pt>
                <c:pt idx="496">
                  <c:v>3.4832000000000001</c:v>
                </c:pt>
                <c:pt idx="497">
                  <c:v>13.294899999999901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0E49-B1B7-99F85217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535312"/>
        <c:axId val="462899904"/>
      </c:lineChart>
      <c:catAx>
        <c:axId val="34953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99904"/>
        <c:crosses val="autoZero"/>
        <c:auto val="0"/>
        <c:lblAlgn val="ctr"/>
        <c:lblOffset val="100"/>
        <c:tickLblSkip val="12"/>
        <c:noMultiLvlLbl val="0"/>
      </c:catAx>
      <c:valAx>
        <c:axId val="4628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5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Maxmium 6-Hour Total Preciptation</a:t>
            </a:r>
            <a:r>
              <a:rPr lang="en-US" sz="1800" baseline="0"/>
              <a:t> by Month for STL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116210241701227E-2"/>
          <c:y val="0.10126943005181348"/>
          <c:w val="0.94012276887662827"/>
          <c:h val="0.7341365101383051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43"/>
              <c:layout>
                <c:manualLayout>
                  <c:x val="-5.336426914153141E-2"/>
                  <c:y val="-3.6269430051813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47-014D-BE6F-200CC842635E}"/>
                </c:ext>
              </c:extLst>
            </c:dLbl>
            <c:dLbl>
              <c:idx val="3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7-014D-BE6F-200CC842635E}"/>
                </c:ext>
              </c:extLst>
            </c:dLbl>
            <c:dLbl>
              <c:idx val="509"/>
              <c:layout>
                <c:manualLayout>
                  <c:x val="-2.668213457076583E-2"/>
                  <c:y val="1.0362694300518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47-014D-BE6F-200CC8426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STL!$K$4:$K$513</c:f>
              <c:strCache>
                <c:ptCount val="510"/>
                <c:pt idx="0">
                  <c:v>1980-01</c:v>
                </c:pt>
                <c:pt idx="1">
                  <c:v>1980-02</c:v>
                </c:pt>
                <c:pt idx="2">
                  <c:v>1980-03</c:v>
                </c:pt>
                <c:pt idx="3">
                  <c:v>1980-04</c:v>
                </c:pt>
                <c:pt idx="4">
                  <c:v>1980-05</c:v>
                </c:pt>
                <c:pt idx="5">
                  <c:v>1980-06</c:v>
                </c:pt>
                <c:pt idx="6">
                  <c:v>1980-07</c:v>
                </c:pt>
                <c:pt idx="7">
                  <c:v>1980-08</c:v>
                </c:pt>
                <c:pt idx="8">
                  <c:v>1980-09</c:v>
                </c:pt>
                <c:pt idx="9">
                  <c:v>1980-10</c:v>
                </c:pt>
                <c:pt idx="10">
                  <c:v>1980-11</c:v>
                </c:pt>
                <c:pt idx="11">
                  <c:v>1980-12</c:v>
                </c:pt>
                <c:pt idx="12">
                  <c:v>1981-01</c:v>
                </c:pt>
                <c:pt idx="13">
                  <c:v>1981-02</c:v>
                </c:pt>
                <c:pt idx="14">
                  <c:v>1981-03</c:v>
                </c:pt>
                <c:pt idx="15">
                  <c:v>1981-04</c:v>
                </c:pt>
                <c:pt idx="16">
                  <c:v>1981-05</c:v>
                </c:pt>
                <c:pt idx="17">
                  <c:v>1981-06</c:v>
                </c:pt>
                <c:pt idx="18">
                  <c:v>1981-07</c:v>
                </c:pt>
                <c:pt idx="19">
                  <c:v>1981-08</c:v>
                </c:pt>
                <c:pt idx="20">
                  <c:v>1981-09</c:v>
                </c:pt>
                <c:pt idx="21">
                  <c:v>1981-10</c:v>
                </c:pt>
                <c:pt idx="22">
                  <c:v>1981-11</c:v>
                </c:pt>
                <c:pt idx="23">
                  <c:v>1981-12</c:v>
                </c:pt>
                <c:pt idx="24">
                  <c:v>1982-01</c:v>
                </c:pt>
                <c:pt idx="25">
                  <c:v>1982-02</c:v>
                </c:pt>
                <c:pt idx="26">
                  <c:v>1982-03</c:v>
                </c:pt>
                <c:pt idx="27">
                  <c:v>1982-04</c:v>
                </c:pt>
                <c:pt idx="28">
                  <c:v>1982-05</c:v>
                </c:pt>
                <c:pt idx="29">
                  <c:v>1982-06</c:v>
                </c:pt>
                <c:pt idx="30">
                  <c:v>1982-07</c:v>
                </c:pt>
                <c:pt idx="31">
                  <c:v>1982-08</c:v>
                </c:pt>
                <c:pt idx="32">
                  <c:v>1982-09</c:v>
                </c:pt>
                <c:pt idx="33">
                  <c:v>1982-10</c:v>
                </c:pt>
                <c:pt idx="34">
                  <c:v>1982-11</c:v>
                </c:pt>
                <c:pt idx="35">
                  <c:v>1982-12</c:v>
                </c:pt>
                <c:pt idx="36">
                  <c:v>1983-01</c:v>
                </c:pt>
                <c:pt idx="37">
                  <c:v>1983-02</c:v>
                </c:pt>
                <c:pt idx="38">
                  <c:v>1983-03</c:v>
                </c:pt>
                <c:pt idx="39">
                  <c:v>1983-04</c:v>
                </c:pt>
                <c:pt idx="40">
                  <c:v>1983-05</c:v>
                </c:pt>
                <c:pt idx="41">
                  <c:v>1983-06</c:v>
                </c:pt>
                <c:pt idx="42">
                  <c:v>1983-07</c:v>
                </c:pt>
                <c:pt idx="43">
                  <c:v>1983-08</c:v>
                </c:pt>
                <c:pt idx="44">
                  <c:v>1983-09</c:v>
                </c:pt>
                <c:pt idx="45">
                  <c:v>1983-10</c:v>
                </c:pt>
                <c:pt idx="46">
                  <c:v>1983-11</c:v>
                </c:pt>
                <c:pt idx="47">
                  <c:v>1983-12</c:v>
                </c:pt>
                <c:pt idx="48">
                  <c:v>1984-01</c:v>
                </c:pt>
                <c:pt idx="49">
                  <c:v>1984-02</c:v>
                </c:pt>
                <c:pt idx="50">
                  <c:v>1984-03</c:v>
                </c:pt>
                <c:pt idx="51">
                  <c:v>1984-04</c:v>
                </c:pt>
                <c:pt idx="52">
                  <c:v>1984-05</c:v>
                </c:pt>
                <c:pt idx="53">
                  <c:v>1984-06</c:v>
                </c:pt>
                <c:pt idx="54">
                  <c:v>1984-07</c:v>
                </c:pt>
                <c:pt idx="55">
                  <c:v>1984-08</c:v>
                </c:pt>
                <c:pt idx="56">
                  <c:v>1984-09</c:v>
                </c:pt>
                <c:pt idx="57">
                  <c:v>1984-10</c:v>
                </c:pt>
                <c:pt idx="58">
                  <c:v>1984-11</c:v>
                </c:pt>
                <c:pt idx="59">
                  <c:v>1984-12</c:v>
                </c:pt>
                <c:pt idx="60">
                  <c:v>1985-01</c:v>
                </c:pt>
                <c:pt idx="61">
                  <c:v>1985-02</c:v>
                </c:pt>
                <c:pt idx="62">
                  <c:v>1985-03</c:v>
                </c:pt>
                <c:pt idx="63">
                  <c:v>1985-04</c:v>
                </c:pt>
                <c:pt idx="64">
                  <c:v>1985-05</c:v>
                </c:pt>
                <c:pt idx="65">
                  <c:v>1985-06</c:v>
                </c:pt>
                <c:pt idx="66">
                  <c:v>1985-08</c:v>
                </c:pt>
                <c:pt idx="67">
                  <c:v>1985-09</c:v>
                </c:pt>
                <c:pt idx="68">
                  <c:v>1985-10</c:v>
                </c:pt>
                <c:pt idx="69">
                  <c:v>1985-11</c:v>
                </c:pt>
                <c:pt idx="70">
                  <c:v>1985-12</c:v>
                </c:pt>
                <c:pt idx="71">
                  <c:v>1986-01</c:v>
                </c:pt>
                <c:pt idx="72">
                  <c:v>1986-02</c:v>
                </c:pt>
                <c:pt idx="73">
                  <c:v>1986-03</c:v>
                </c:pt>
                <c:pt idx="74">
                  <c:v>1986-04</c:v>
                </c:pt>
                <c:pt idx="75">
                  <c:v>1986-05</c:v>
                </c:pt>
                <c:pt idx="76">
                  <c:v>1986-06</c:v>
                </c:pt>
                <c:pt idx="77">
                  <c:v>1986-07</c:v>
                </c:pt>
                <c:pt idx="78">
                  <c:v>1986-08</c:v>
                </c:pt>
                <c:pt idx="79">
                  <c:v>1986-09</c:v>
                </c:pt>
                <c:pt idx="80">
                  <c:v>1986-10</c:v>
                </c:pt>
                <c:pt idx="81">
                  <c:v>1986-11</c:v>
                </c:pt>
                <c:pt idx="82">
                  <c:v>1986-12</c:v>
                </c:pt>
                <c:pt idx="83">
                  <c:v>1987-01</c:v>
                </c:pt>
                <c:pt idx="84">
                  <c:v>1987-02</c:v>
                </c:pt>
                <c:pt idx="85">
                  <c:v>1987-03</c:v>
                </c:pt>
                <c:pt idx="86">
                  <c:v>1987-04</c:v>
                </c:pt>
                <c:pt idx="87">
                  <c:v>1987-05</c:v>
                </c:pt>
                <c:pt idx="88">
                  <c:v>1987-06</c:v>
                </c:pt>
                <c:pt idx="89">
                  <c:v>1987-07</c:v>
                </c:pt>
                <c:pt idx="90">
                  <c:v>1987-08</c:v>
                </c:pt>
                <c:pt idx="91">
                  <c:v>1987-09</c:v>
                </c:pt>
                <c:pt idx="92">
                  <c:v>1987-10</c:v>
                </c:pt>
                <c:pt idx="93">
                  <c:v>1987-11</c:v>
                </c:pt>
                <c:pt idx="94">
                  <c:v>1987-12</c:v>
                </c:pt>
                <c:pt idx="95">
                  <c:v>1988-01</c:v>
                </c:pt>
                <c:pt idx="96">
                  <c:v>1988-02</c:v>
                </c:pt>
                <c:pt idx="97">
                  <c:v>1988-03</c:v>
                </c:pt>
                <c:pt idx="98">
                  <c:v>1988-04</c:v>
                </c:pt>
                <c:pt idx="99">
                  <c:v>1988-05</c:v>
                </c:pt>
                <c:pt idx="100">
                  <c:v>1988-06</c:v>
                </c:pt>
                <c:pt idx="101">
                  <c:v>1988-07</c:v>
                </c:pt>
                <c:pt idx="102">
                  <c:v>1988-08</c:v>
                </c:pt>
                <c:pt idx="103">
                  <c:v>1988-09</c:v>
                </c:pt>
                <c:pt idx="104">
                  <c:v>1988-10</c:v>
                </c:pt>
                <c:pt idx="105">
                  <c:v>1988-11</c:v>
                </c:pt>
                <c:pt idx="106">
                  <c:v>1988-12</c:v>
                </c:pt>
                <c:pt idx="107">
                  <c:v>1989-01</c:v>
                </c:pt>
                <c:pt idx="108">
                  <c:v>1989-02</c:v>
                </c:pt>
                <c:pt idx="109">
                  <c:v>1989-03</c:v>
                </c:pt>
                <c:pt idx="110">
                  <c:v>1989-04</c:v>
                </c:pt>
                <c:pt idx="111">
                  <c:v>1989-05</c:v>
                </c:pt>
                <c:pt idx="112">
                  <c:v>1989-06</c:v>
                </c:pt>
                <c:pt idx="113">
                  <c:v>1989-07</c:v>
                </c:pt>
                <c:pt idx="114">
                  <c:v>1989-08</c:v>
                </c:pt>
                <c:pt idx="115">
                  <c:v>1989-09</c:v>
                </c:pt>
                <c:pt idx="116">
                  <c:v>1989-10</c:v>
                </c:pt>
                <c:pt idx="117">
                  <c:v>1989-11</c:v>
                </c:pt>
                <c:pt idx="118">
                  <c:v>1989-12</c:v>
                </c:pt>
                <c:pt idx="119">
                  <c:v>1990-01</c:v>
                </c:pt>
                <c:pt idx="120">
                  <c:v>1990-02</c:v>
                </c:pt>
                <c:pt idx="121">
                  <c:v>1990-03</c:v>
                </c:pt>
                <c:pt idx="122">
                  <c:v>1990-04</c:v>
                </c:pt>
                <c:pt idx="123">
                  <c:v>1990-05</c:v>
                </c:pt>
                <c:pt idx="124">
                  <c:v>1990-06</c:v>
                </c:pt>
                <c:pt idx="125">
                  <c:v>1990-07</c:v>
                </c:pt>
                <c:pt idx="126">
                  <c:v>1990-08</c:v>
                </c:pt>
                <c:pt idx="127">
                  <c:v>1990-09</c:v>
                </c:pt>
                <c:pt idx="128">
                  <c:v>1990-10</c:v>
                </c:pt>
                <c:pt idx="129">
                  <c:v>1990-11</c:v>
                </c:pt>
                <c:pt idx="130">
                  <c:v>1990-12</c:v>
                </c:pt>
                <c:pt idx="131">
                  <c:v>1991-01</c:v>
                </c:pt>
                <c:pt idx="132">
                  <c:v>1991-02</c:v>
                </c:pt>
                <c:pt idx="133">
                  <c:v>1991-03</c:v>
                </c:pt>
                <c:pt idx="134">
                  <c:v>1991-04</c:v>
                </c:pt>
                <c:pt idx="135">
                  <c:v>1991-05</c:v>
                </c:pt>
                <c:pt idx="136">
                  <c:v>1991-06</c:v>
                </c:pt>
                <c:pt idx="137">
                  <c:v>1991-07</c:v>
                </c:pt>
                <c:pt idx="138">
                  <c:v>1991-08</c:v>
                </c:pt>
                <c:pt idx="139">
                  <c:v>1991-09</c:v>
                </c:pt>
                <c:pt idx="140">
                  <c:v>1991-10</c:v>
                </c:pt>
                <c:pt idx="141">
                  <c:v>1991-11</c:v>
                </c:pt>
                <c:pt idx="142">
                  <c:v>1991-12</c:v>
                </c:pt>
                <c:pt idx="143">
                  <c:v>1992-01</c:v>
                </c:pt>
                <c:pt idx="144">
                  <c:v>1992-02</c:v>
                </c:pt>
                <c:pt idx="145">
                  <c:v>1992-03</c:v>
                </c:pt>
                <c:pt idx="146">
                  <c:v>1992-04</c:v>
                </c:pt>
                <c:pt idx="147">
                  <c:v>1992-05</c:v>
                </c:pt>
                <c:pt idx="148">
                  <c:v>1992-06</c:v>
                </c:pt>
                <c:pt idx="149">
                  <c:v>1992-07</c:v>
                </c:pt>
                <c:pt idx="150">
                  <c:v>1992-08</c:v>
                </c:pt>
                <c:pt idx="151">
                  <c:v>1992-09</c:v>
                </c:pt>
                <c:pt idx="152">
                  <c:v>1992-10</c:v>
                </c:pt>
                <c:pt idx="153">
                  <c:v>1992-11</c:v>
                </c:pt>
                <c:pt idx="154">
                  <c:v>1992-12</c:v>
                </c:pt>
                <c:pt idx="155">
                  <c:v>1993-01</c:v>
                </c:pt>
                <c:pt idx="156">
                  <c:v>1993-02</c:v>
                </c:pt>
                <c:pt idx="157">
                  <c:v>1993-03</c:v>
                </c:pt>
                <c:pt idx="158">
                  <c:v>1993-04</c:v>
                </c:pt>
                <c:pt idx="159">
                  <c:v>1993-05</c:v>
                </c:pt>
                <c:pt idx="160">
                  <c:v>1993-06</c:v>
                </c:pt>
                <c:pt idx="161">
                  <c:v>1993-07</c:v>
                </c:pt>
                <c:pt idx="162">
                  <c:v>1993-08</c:v>
                </c:pt>
                <c:pt idx="163">
                  <c:v>1993-09</c:v>
                </c:pt>
                <c:pt idx="164">
                  <c:v>1993-10</c:v>
                </c:pt>
                <c:pt idx="165">
                  <c:v>1993-11</c:v>
                </c:pt>
                <c:pt idx="166">
                  <c:v>1993-12</c:v>
                </c:pt>
                <c:pt idx="167">
                  <c:v>1994-01</c:v>
                </c:pt>
                <c:pt idx="168">
                  <c:v>1994-02</c:v>
                </c:pt>
                <c:pt idx="169">
                  <c:v>1994-03</c:v>
                </c:pt>
                <c:pt idx="170">
                  <c:v>1994-04</c:v>
                </c:pt>
                <c:pt idx="171">
                  <c:v>1994-05</c:v>
                </c:pt>
                <c:pt idx="172">
                  <c:v>1994-06</c:v>
                </c:pt>
                <c:pt idx="173">
                  <c:v>1994-07</c:v>
                </c:pt>
                <c:pt idx="174">
                  <c:v>1994-08</c:v>
                </c:pt>
                <c:pt idx="175">
                  <c:v>1994-09</c:v>
                </c:pt>
                <c:pt idx="176">
                  <c:v>1994-10</c:v>
                </c:pt>
                <c:pt idx="177">
                  <c:v>1994-11</c:v>
                </c:pt>
                <c:pt idx="178">
                  <c:v>1994-12</c:v>
                </c:pt>
                <c:pt idx="179">
                  <c:v>1995-01</c:v>
                </c:pt>
                <c:pt idx="180">
                  <c:v>1995-02</c:v>
                </c:pt>
                <c:pt idx="181">
                  <c:v>1995-03</c:v>
                </c:pt>
                <c:pt idx="182">
                  <c:v>1995-04</c:v>
                </c:pt>
                <c:pt idx="183">
                  <c:v>1995-05</c:v>
                </c:pt>
                <c:pt idx="184">
                  <c:v>1995-06</c:v>
                </c:pt>
                <c:pt idx="185">
                  <c:v>1995-07</c:v>
                </c:pt>
                <c:pt idx="186">
                  <c:v>1995-08</c:v>
                </c:pt>
                <c:pt idx="187">
                  <c:v>1995-09</c:v>
                </c:pt>
                <c:pt idx="188">
                  <c:v>1995-10</c:v>
                </c:pt>
                <c:pt idx="189">
                  <c:v>1995-11</c:v>
                </c:pt>
                <c:pt idx="190">
                  <c:v>1995-12</c:v>
                </c:pt>
                <c:pt idx="191">
                  <c:v>1996-01</c:v>
                </c:pt>
                <c:pt idx="192">
                  <c:v>1996-02</c:v>
                </c:pt>
                <c:pt idx="193">
                  <c:v>1996-03</c:v>
                </c:pt>
                <c:pt idx="194">
                  <c:v>1996-04</c:v>
                </c:pt>
                <c:pt idx="195">
                  <c:v>1996-05</c:v>
                </c:pt>
                <c:pt idx="196">
                  <c:v>1996-06</c:v>
                </c:pt>
                <c:pt idx="197">
                  <c:v>1996-07</c:v>
                </c:pt>
                <c:pt idx="198">
                  <c:v>1996-08</c:v>
                </c:pt>
                <c:pt idx="199">
                  <c:v>1996-09</c:v>
                </c:pt>
                <c:pt idx="200">
                  <c:v>1996-10</c:v>
                </c:pt>
                <c:pt idx="201">
                  <c:v>1996-11</c:v>
                </c:pt>
                <c:pt idx="202">
                  <c:v>1996-12</c:v>
                </c:pt>
                <c:pt idx="203">
                  <c:v>1997-01</c:v>
                </c:pt>
                <c:pt idx="204">
                  <c:v>1997-02</c:v>
                </c:pt>
                <c:pt idx="205">
                  <c:v>1997-03</c:v>
                </c:pt>
                <c:pt idx="206">
                  <c:v>1997-04</c:v>
                </c:pt>
                <c:pt idx="207">
                  <c:v>1997-05</c:v>
                </c:pt>
                <c:pt idx="208">
                  <c:v>1997-06</c:v>
                </c:pt>
                <c:pt idx="209">
                  <c:v>1997-07</c:v>
                </c:pt>
                <c:pt idx="210">
                  <c:v>1997-08</c:v>
                </c:pt>
                <c:pt idx="211">
                  <c:v>1997-09</c:v>
                </c:pt>
                <c:pt idx="212">
                  <c:v>1997-10</c:v>
                </c:pt>
                <c:pt idx="213">
                  <c:v>1997-11</c:v>
                </c:pt>
                <c:pt idx="214">
                  <c:v>1997-12</c:v>
                </c:pt>
                <c:pt idx="215">
                  <c:v>1998-01</c:v>
                </c:pt>
                <c:pt idx="216">
                  <c:v>1998-02</c:v>
                </c:pt>
                <c:pt idx="217">
                  <c:v>1998-03</c:v>
                </c:pt>
                <c:pt idx="218">
                  <c:v>1998-04</c:v>
                </c:pt>
                <c:pt idx="219">
                  <c:v>1998-05</c:v>
                </c:pt>
                <c:pt idx="220">
                  <c:v>1998-06</c:v>
                </c:pt>
                <c:pt idx="221">
                  <c:v>1998-07</c:v>
                </c:pt>
                <c:pt idx="222">
                  <c:v>1998-08</c:v>
                </c:pt>
                <c:pt idx="223">
                  <c:v>1998-09</c:v>
                </c:pt>
                <c:pt idx="224">
                  <c:v>1998-10</c:v>
                </c:pt>
                <c:pt idx="225">
                  <c:v>1998-11</c:v>
                </c:pt>
                <c:pt idx="226">
                  <c:v>1998-12</c:v>
                </c:pt>
                <c:pt idx="227">
                  <c:v>1999-01</c:v>
                </c:pt>
                <c:pt idx="228">
                  <c:v>1999-02</c:v>
                </c:pt>
                <c:pt idx="229">
                  <c:v>1999-03</c:v>
                </c:pt>
                <c:pt idx="230">
                  <c:v>1999-04</c:v>
                </c:pt>
                <c:pt idx="231">
                  <c:v>1999-05</c:v>
                </c:pt>
                <c:pt idx="232">
                  <c:v>1999-06</c:v>
                </c:pt>
                <c:pt idx="233">
                  <c:v>1999-07</c:v>
                </c:pt>
                <c:pt idx="234">
                  <c:v>1999-08</c:v>
                </c:pt>
                <c:pt idx="235">
                  <c:v>1999-09</c:v>
                </c:pt>
                <c:pt idx="236">
                  <c:v>1999-10</c:v>
                </c:pt>
                <c:pt idx="237">
                  <c:v>1999-11</c:v>
                </c:pt>
                <c:pt idx="238">
                  <c:v>1999-12</c:v>
                </c:pt>
                <c:pt idx="239">
                  <c:v>2000-01</c:v>
                </c:pt>
                <c:pt idx="240">
                  <c:v>2000-02</c:v>
                </c:pt>
                <c:pt idx="241">
                  <c:v>2000-03</c:v>
                </c:pt>
                <c:pt idx="242">
                  <c:v>2000-04</c:v>
                </c:pt>
                <c:pt idx="243">
                  <c:v>2000-05</c:v>
                </c:pt>
                <c:pt idx="244">
                  <c:v>2000-06</c:v>
                </c:pt>
                <c:pt idx="245">
                  <c:v>2000-07</c:v>
                </c:pt>
                <c:pt idx="246">
                  <c:v>2000-08</c:v>
                </c:pt>
                <c:pt idx="247">
                  <c:v>2000-09</c:v>
                </c:pt>
                <c:pt idx="248">
                  <c:v>2000-10</c:v>
                </c:pt>
                <c:pt idx="249">
                  <c:v>2000-11</c:v>
                </c:pt>
                <c:pt idx="250">
                  <c:v>2000-12</c:v>
                </c:pt>
                <c:pt idx="251">
                  <c:v>2001-01</c:v>
                </c:pt>
                <c:pt idx="252">
                  <c:v>2001-02</c:v>
                </c:pt>
                <c:pt idx="253">
                  <c:v>2001-03</c:v>
                </c:pt>
                <c:pt idx="254">
                  <c:v>2001-04</c:v>
                </c:pt>
                <c:pt idx="255">
                  <c:v>2001-05</c:v>
                </c:pt>
                <c:pt idx="256">
                  <c:v>2001-06</c:v>
                </c:pt>
                <c:pt idx="257">
                  <c:v>2001-07</c:v>
                </c:pt>
                <c:pt idx="258">
                  <c:v>2001-08</c:v>
                </c:pt>
                <c:pt idx="259">
                  <c:v>2001-09</c:v>
                </c:pt>
                <c:pt idx="260">
                  <c:v>2001-10</c:v>
                </c:pt>
                <c:pt idx="261">
                  <c:v>2001-11</c:v>
                </c:pt>
                <c:pt idx="262">
                  <c:v>2001-12</c:v>
                </c:pt>
                <c:pt idx="263">
                  <c:v>2002-01</c:v>
                </c:pt>
                <c:pt idx="264">
                  <c:v>2002-02</c:v>
                </c:pt>
                <c:pt idx="265">
                  <c:v>2002-03</c:v>
                </c:pt>
                <c:pt idx="266">
                  <c:v>2002-04</c:v>
                </c:pt>
                <c:pt idx="267">
                  <c:v>2002-05</c:v>
                </c:pt>
                <c:pt idx="268">
                  <c:v>2002-06</c:v>
                </c:pt>
                <c:pt idx="269">
                  <c:v>2002-07</c:v>
                </c:pt>
                <c:pt idx="270">
                  <c:v>2002-08</c:v>
                </c:pt>
                <c:pt idx="271">
                  <c:v>2002-09</c:v>
                </c:pt>
                <c:pt idx="272">
                  <c:v>2002-10</c:v>
                </c:pt>
                <c:pt idx="273">
                  <c:v>2002-11</c:v>
                </c:pt>
                <c:pt idx="274">
                  <c:v>2002-12</c:v>
                </c:pt>
                <c:pt idx="275">
                  <c:v>2003-01</c:v>
                </c:pt>
                <c:pt idx="276">
                  <c:v>2003-02</c:v>
                </c:pt>
                <c:pt idx="277">
                  <c:v>2003-03</c:v>
                </c:pt>
                <c:pt idx="278">
                  <c:v>2003-04</c:v>
                </c:pt>
                <c:pt idx="279">
                  <c:v>2003-05</c:v>
                </c:pt>
                <c:pt idx="280">
                  <c:v>2003-06</c:v>
                </c:pt>
                <c:pt idx="281">
                  <c:v>2003-07</c:v>
                </c:pt>
                <c:pt idx="282">
                  <c:v>2003-08</c:v>
                </c:pt>
                <c:pt idx="283">
                  <c:v>2003-09</c:v>
                </c:pt>
                <c:pt idx="284">
                  <c:v>2003-10</c:v>
                </c:pt>
                <c:pt idx="285">
                  <c:v>2003-11</c:v>
                </c:pt>
                <c:pt idx="286">
                  <c:v>2003-12</c:v>
                </c:pt>
                <c:pt idx="287">
                  <c:v>2004-01</c:v>
                </c:pt>
                <c:pt idx="288">
                  <c:v>2004-02</c:v>
                </c:pt>
                <c:pt idx="289">
                  <c:v>2004-03</c:v>
                </c:pt>
                <c:pt idx="290">
                  <c:v>2004-04</c:v>
                </c:pt>
                <c:pt idx="291">
                  <c:v>2004-05</c:v>
                </c:pt>
                <c:pt idx="292">
                  <c:v>2004-06</c:v>
                </c:pt>
                <c:pt idx="293">
                  <c:v>2004-07</c:v>
                </c:pt>
                <c:pt idx="294">
                  <c:v>2004-08</c:v>
                </c:pt>
                <c:pt idx="295">
                  <c:v>2004-09</c:v>
                </c:pt>
                <c:pt idx="296">
                  <c:v>2004-10</c:v>
                </c:pt>
                <c:pt idx="297">
                  <c:v>2004-11</c:v>
                </c:pt>
                <c:pt idx="298">
                  <c:v>2004-12</c:v>
                </c:pt>
                <c:pt idx="299">
                  <c:v>2005-01</c:v>
                </c:pt>
                <c:pt idx="300">
                  <c:v>2005-02</c:v>
                </c:pt>
                <c:pt idx="301">
                  <c:v>2005-03</c:v>
                </c:pt>
                <c:pt idx="302">
                  <c:v>2005-04</c:v>
                </c:pt>
                <c:pt idx="303">
                  <c:v>2005-05</c:v>
                </c:pt>
                <c:pt idx="304">
                  <c:v>2005-06</c:v>
                </c:pt>
                <c:pt idx="305">
                  <c:v>2005-07</c:v>
                </c:pt>
                <c:pt idx="306">
                  <c:v>2005-08</c:v>
                </c:pt>
                <c:pt idx="307">
                  <c:v>2005-09</c:v>
                </c:pt>
                <c:pt idx="308">
                  <c:v>2005-10</c:v>
                </c:pt>
                <c:pt idx="309">
                  <c:v>2005-11</c:v>
                </c:pt>
                <c:pt idx="310">
                  <c:v>2005-12</c:v>
                </c:pt>
                <c:pt idx="311">
                  <c:v>2006-01</c:v>
                </c:pt>
                <c:pt idx="312">
                  <c:v>2006-02</c:v>
                </c:pt>
                <c:pt idx="313">
                  <c:v>2006-03</c:v>
                </c:pt>
                <c:pt idx="314">
                  <c:v>2006-04</c:v>
                </c:pt>
                <c:pt idx="315">
                  <c:v>2006-05</c:v>
                </c:pt>
                <c:pt idx="316">
                  <c:v>2006-06</c:v>
                </c:pt>
                <c:pt idx="317">
                  <c:v>2006-07</c:v>
                </c:pt>
                <c:pt idx="318">
                  <c:v>2006-08</c:v>
                </c:pt>
                <c:pt idx="319">
                  <c:v>2006-09</c:v>
                </c:pt>
                <c:pt idx="320">
                  <c:v>2006-10</c:v>
                </c:pt>
                <c:pt idx="321">
                  <c:v>2006-11</c:v>
                </c:pt>
                <c:pt idx="322">
                  <c:v>2006-12</c:v>
                </c:pt>
                <c:pt idx="323">
                  <c:v>2007-01</c:v>
                </c:pt>
                <c:pt idx="324">
                  <c:v>2007-02</c:v>
                </c:pt>
                <c:pt idx="325">
                  <c:v>2007-03</c:v>
                </c:pt>
                <c:pt idx="326">
                  <c:v>2007-04</c:v>
                </c:pt>
                <c:pt idx="327">
                  <c:v>2007-05</c:v>
                </c:pt>
                <c:pt idx="328">
                  <c:v>2007-06</c:v>
                </c:pt>
                <c:pt idx="329">
                  <c:v>2007-07</c:v>
                </c:pt>
                <c:pt idx="330">
                  <c:v>2007-08</c:v>
                </c:pt>
                <c:pt idx="331">
                  <c:v>2007-09</c:v>
                </c:pt>
                <c:pt idx="332">
                  <c:v>2007-10</c:v>
                </c:pt>
                <c:pt idx="333">
                  <c:v>2007-11</c:v>
                </c:pt>
                <c:pt idx="334">
                  <c:v>2007-12</c:v>
                </c:pt>
                <c:pt idx="335">
                  <c:v>2008-01</c:v>
                </c:pt>
                <c:pt idx="336">
                  <c:v>2008-02</c:v>
                </c:pt>
                <c:pt idx="337">
                  <c:v>2008-03</c:v>
                </c:pt>
                <c:pt idx="338">
                  <c:v>2008-04</c:v>
                </c:pt>
                <c:pt idx="339">
                  <c:v>2008-05</c:v>
                </c:pt>
                <c:pt idx="340">
                  <c:v>2008-06</c:v>
                </c:pt>
                <c:pt idx="341">
                  <c:v>2008-07</c:v>
                </c:pt>
                <c:pt idx="342">
                  <c:v>2008-08</c:v>
                </c:pt>
                <c:pt idx="343">
                  <c:v>2008-09</c:v>
                </c:pt>
                <c:pt idx="344">
                  <c:v>2008-10</c:v>
                </c:pt>
                <c:pt idx="345">
                  <c:v>2008-11</c:v>
                </c:pt>
                <c:pt idx="346">
                  <c:v>2008-12</c:v>
                </c:pt>
                <c:pt idx="347">
                  <c:v>2009-01</c:v>
                </c:pt>
                <c:pt idx="348">
                  <c:v>2009-02</c:v>
                </c:pt>
                <c:pt idx="349">
                  <c:v>2009-03</c:v>
                </c:pt>
                <c:pt idx="350">
                  <c:v>2009-04</c:v>
                </c:pt>
                <c:pt idx="351">
                  <c:v>2009-05</c:v>
                </c:pt>
                <c:pt idx="352">
                  <c:v>2009-06</c:v>
                </c:pt>
                <c:pt idx="353">
                  <c:v>2009-07</c:v>
                </c:pt>
                <c:pt idx="354">
                  <c:v>2009-08</c:v>
                </c:pt>
                <c:pt idx="355">
                  <c:v>2009-09</c:v>
                </c:pt>
                <c:pt idx="356">
                  <c:v>2009-10</c:v>
                </c:pt>
                <c:pt idx="357">
                  <c:v>2009-11</c:v>
                </c:pt>
                <c:pt idx="358">
                  <c:v>2009-12</c:v>
                </c:pt>
                <c:pt idx="359">
                  <c:v>2010-01</c:v>
                </c:pt>
                <c:pt idx="360">
                  <c:v>2010-02</c:v>
                </c:pt>
                <c:pt idx="361">
                  <c:v>2010-03</c:v>
                </c:pt>
                <c:pt idx="362">
                  <c:v>2010-04</c:v>
                </c:pt>
                <c:pt idx="363">
                  <c:v>2010-05</c:v>
                </c:pt>
                <c:pt idx="364">
                  <c:v>2010-06</c:v>
                </c:pt>
                <c:pt idx="365">
                  <c:v>2010-07</c:v>
                </c:pt>
                <c:pt idx="366">
                  <c:v>2010-08</c:v>
                </c:pt>
                <c:pt idx="367">
                  <c:v>2010-09</c:v>
                </c:pt>
                <c:pt idx="368">
                  <c:v>2010-10</c:v>
                </c:pt>
                <c:pt idx="369">
                  <c:v>2010-11</c:v>
                </c:pt>
                <c:pt idx="370">
                  <c:v>2010-12</c:v>
                </c:pt>
                <c:pt idx="371">
                  <c:v>2011-01</c:v>
                </c:pt>
                <c:pt idx="372">
                  <c:v>2011-02</c:v>
                </c:pt>
                <c:pt idx="373">
                  <c:v>2011-03</c:v>
                </c:pt>
                <c:pt idx="374">
                  <c:v>2011-04</c:v>
                </c:pt>
                <c:pt idx="375">
                  <c:v>2011-05</c:v>
                </c:pt>
                <c:pt idx="376">
                  <c:v>2011-06</c:v>
                </c:pt>
                <c:pt idx="377">
                  <c:v>2011-07</c:v>
                </c:pt>
                <c:pt idx="378">
                  <c:v>2011-08</c:v>
                </c:pt>
                <c:pt idx="379">
                  <c:v>2011-09</c:v>
                </c:pt>
                <c:pt idx="380">
                  <c:v>2011-10</c:v>
                </c:pt>
                <c:pt idx="381">
                  <c:v>2011-11</c:v>
                </c:pt>
                <c:pt idx="382">
                  <c:v>2011-12</c:v>
                </c:pt>
                <c:pt idx="383">
                  <c:v>2012-01</c:v>
                </c:pt>
                <c:pt idx="384">
                  <c:v>2012-02</c:v>
                </c:pt>
                <c:pt idx="385">
                  <c:v>2012-03</c:v>
                </c:pt>
                <c:pt idx="386">
                  <c:v>2012-04</c:v>
                </c:pt>
                <c:pt idx="387">
                  <c:v>2012-05</c:v>
                </c:pt>
                <c:pt idx="388">
                  <c:v>2012-06</c:v>
                </c:pt>
                <c:pt idx="389">
                  <c:v>2012-07</c:v>
                </c:pt>
                <c:pt idx="390">
                  <c:v>2012-08</c:v>
                </c:pt>
                <c:pt idx="391">
                  <c:v>2012-09</c:v>
                </c:pt>
                <c:pt idx="392">
                  <c:v>2012-10</c:v>
                </c:pt>
                <c:pt idx="393">
                  <c:v>2012-11</c:v>
                </c:pt>
                <c:pt idx="394">
                  <c:v>2012-12</c:v>
                </c:pt>
                <c:pt idx="395">
                  <c:v>2013-01</c:v>
                </c:pt>
                <c:pt idx="396">
                  <c:v>2013-02</c:v>
                </c:pt>
                <c:pt idx="397">
                  <c:v>2013-03</c:v>
                </c:pt>
                <c:pt idx="398">
                  <c:v>2013-04</c:v>
                </c:pt>
                <c:pt idx="399">
                  <c:v>2013-05</c:v>
                </c:pt>
                <c:pt idx="400">
                  <c:v>2013-06</c:v>
                </c:pt>
                <c:pt idx="401">
                  <c:v>2013-07</c:v>
                </c:pt>
                <c:pt idx="402">
                  <c:v>2013-08</c:v>
                </c:pt>
                <c:pt idx="403">
                  <c:v>2013-09</c:v>
                </c:pt>
                <c:pt idx="404">
                  <c:v>2013-10</c:v>
                </c:pt>
                <c:pt idx="405">
                  <c:v>2013-11</c:v>
                </c:pt>
                <c:pt idx="406">
                  <c:v>2013-12</c:v>
                </c:pt>
                <c:pt idx="407">
                  <c:v>2014-01</c:v>
                </c:pt>
                <c:pt idx="408">
                  <c:v>2014-02</c:v>
                </c:pt>
                <c:pt idx="409">
                  <c:v>2014-03</c:v>
                </c:pt>
                <c:pt idx="410">
                  <c:v>2014-04</c:v>
                </c:pt>
                <c:pt idx="411">
                  <c:v>2014-05</c:v>
                </c:pt>
                <c:pt idx="412">
                  <c:v>2014-06</c:v>
                </c:pt>
                <c:pt idx="413">
                  <c:v>2014-07</c:v>
                </c:pt>
                <c:pt idx="414">
                  <c:v>2014-08</c:v>
                </c:pt>
                <c:pt idx="415">
                  <c:v>2014-09</c:v>
                </c:pt>
                <c:pt idx="416">
                  <c:v>2014-10</c:v>
                </c:pt>
                <c:pt idx="417">
                  <c:v>2014-11</c:v>
                </c:pt>
                <c:pt idx="418">
                  <c:v>2014-12</c:v>
                </c:pt>
                <c:pt idx="419">
                  <c:v>2015-01</c:v>
                </c:pt>
                <c:pt idx="420">
                  <c:v>2015-02</c:v>
                </c:pt>
                <c:pt idx="421">
                  <c:v>2015-03</c:v>
                </c:pt>
                <c:pt idx="422">
                  <c:v>2015-04</c:v>
                </c:pt>
                <c:pt idx="423">
                  <c:v>2015-05</c:v>
                </c:pt>
                <c:pt idx="424">
                  <c:v>2015-06</c:v>
                </c:pt>
                <c:pt idx="425">
                  <c:v>2015-07</c:v>
                </c:pt>
                <c:pt idx="426">
                  <c:v>2015-08</c:v>
                </c:pt>
                <c:pt idx="427">
                  <c:v>2015-09</c:v>
                </c:pt>
                <c:pt idx="428">
                  <c:v>2015-10</c:v>
                </c:pt>
                <c:pt idx="429">
                  <c:v>2015-11</c:v>
                </c:pt>
                <c:pt idx="430">
                  <c:v>2015-12</c:v>
                </c:pt>
                <c:pt idx="431">
                  <c:v>2016-01</c:v>
                </c:pt>
                <c:pt idx="432">
                  <c:v>2016-02</c:v>
                </c:pt>
                <c:pt idx="433">
                  <c:v>2016-03</c:v>
                </c:pt>
                <c:pt idx="434">
                  <c:v>2016-04</c:v>
                </c:pt>
                <c:pt idx="435">
                  <c:v>2016-05</c:v>
                </c:pt>
                <c:pt idx="436">
                  <c:v>2016-06</c:v>
                </c:pt>
                <c:pt idx="437">
                  <c:v>2016-07</c:v>
                </c:pt>
                <c:pt idx="438">
                  <c:v>2016-08</c:v>
                </c:pt>
                <c:pt idx="439">
                  <c:v>2016-09</c:v>
                </c:pt>
                <c:pt idx="440">
                  <c:v>2016-10</c:v>
                </c:pt>
                <c:pt idx="441">
                  <c:v>2016-11</c:v>
                </c:pt>
                <c:pt idx="442">
                  <c:v>2016-12</c:v>
                </c:pt>
                <c:pt idx="443">
                  <c:v>2017-01</c:v>
                </c:pt>
                <c:pt idx="444">
                  <c:v>2017-02</c:v>
                </c:pt>
                <c:pt idx="445">
                  <c:v>2017-03</c:v>
                </c:pt>
                <c:pt idx="446">
                  <c:v>2017-04</c:v>
                </c:pt>
                <c:pt idx="447">
                  <c:v>2017-05</c:v>
                </c:pt>
                <c:pt idx="448">
                  <c:v>2017-06</c:v>
                </c:pt>
                <c:pt idx="449">
                  <c:v>2017-07</c:v>
                </c:pt>
                <c:pt idx="450">
                  <c:v>2017-08</c:v>
                </c:pt>
                <c:pt idx="451">
                  <c:v>2017-09</c:v>
                </c:pt>
                <c:pt idx="452">
                  <c:v>2017-10</c:v>
                </c:pt>
                <c:pt idx="453">
                  <c:v>2017-11</c:v>
                </c:pt>
                <c:pt idx="454">
                  <c:v>2017-12</c:v>
                </c:pt>
                <c:pt idx="455">
                  <c:v>2018-01</c:v>
                </c:pt>
                <c:pt idx="456">
                  <c:v>2018-02</c:v>
                </c:pt>
                <c:pt idx="457">
                  <c:v>2018-03</c:v>
                </c:pt>
                <c:pt idx="458">
                  <c:v>2018-04</c:v>
                </c:pt>
                <c:pt idx="459">
                  <c:v>2018-05</c:v>
                </c:pt>
                <c:pt idx="460">
                  <c:v>2018-06</c:v>
                </c:pt>
                <c:pt idx="461">
                  <c:v>2018-07</c:v>
                </c:pt>
                <c:pt idx="462">
                  <c:v>2018-08</c:v>
                </c:pt>
                <c:pt idx="463">
                  <c:v>2018-09</c:v>
                </c:pt>
                <c:pt idx="464">
                  <c:v>2018-10</c:v>
                </c:pt>
                <c:pt idx="465">
                  <c:v>2018-11</c:v>
                </c:pt>
                <c:pt idx="466">
                  <c:v>2018-12</c:v>
                </c:pt>
                <c:pt idx="467">
                  <c:v>2019-01</c:v>
                </c:pt>
                <c:pt idx="468">
                  <c:v>2019-02</c:v>
                </c:pt>
                <c:pt idx="469">
                  <c:v>2019-03</c:v>
                </c:pt>
                <c:pt idx="470">
                  <c:v>2019-04</c:v>
                </c:pt>
                <c:pt idx="471">
                  <c:v>2019-05</c:v>
                </c:pt>
                <c:pt idx="472">
                  <c:v>2019-06</c:v>
                </c:pt>
                <c:pt idx="473">
                  <c:v>2019-07</c:v>
                </c:pt>
                <c:pt idx="474">
                  <c:v>2019-08</c:v>
                </c:pt>
                <c:pt idx="475">
                  <c:v>2019-09</c:v>
                </c:pt>
                <c:pt idx="476">
                  <c:v>2019-10</c:v>
                </c:pt>
                <c:pt idx="477">
                  <c:v>2019-11</c:v>
                </c:pt>
                <c:pt idx="478">
                  <c:v>2019-12</c:v>
                </c:pt>
                <c:pt idx="479">
                  <c:v>2020-01</c:v>
                </c:pt>
                <c:pt idx="480">
                  <c:v>2020-02</c:v>
                </c:pt>
                <c:pt idx="481">
                  <c:v>2020-03</c:v>
                </c:pt>
                <c:pt idx="482">
                  <c:v>2020-04</c:v>
                </c:pt>
                <c:pt idx="483">
                  <c:v>2020-05</c:v>
                </c:pt>
                <c:pt idx="484">
                  <c:v>2020-06</c:v>
                </c:pt>
                <c:pt idx="485">
                  <c:v>2020-07</c:v>
                </c:pt>
                <c:pt idx="486">
                  <c:v>2020-08</c:v>
                </c:pt>
                <c:pt idx="487">
                  <c:v>2020-09</c:v>
                </c:pt>
                <c:pt idx="488">
                  <c:v>2020-10</c:v>
                </c:pt>
                <c:pt idx="489">
                  <c:v>2020-11</c:v>
                </c:pt>
                <c:pt idx="490">
                  <c:v>2020-12</c:v>
                </c:pt>
                <c:pt idx="491">
                  <c:v>2021-01</c:v>
                </c:pt>
                <c:pt idx="492">
                  <c:v>2021-02</c:v>
                </c:pt>
                <c:pt idx="493">
                  <c:v>2021-03</c:v>
                </c:pt>
                <c:pt idx="494">
                  <c:v>2021-04</c:v>
                </c:pt>
                <c:pt idx="495">
                  <c:v>2021-05</c:v>
                </c:pt>
                <c:pt idx="496">
                  <c:v>2021-06</c:v>
                </c:pt>
                <c:pt idx="497">
                  <c:v>2021-07</c:v>
                </c:pt>
                <c:pt idx="498">
                  <c:v>2021-08</c:v>
                </c:pt>
                <c:pt idx="499">
                  <c:v>2021-09</c:v>
                </c:pt>
                <c:pt idx="500">
                  <c:v>2021-10</c:v>
                </c:pt>
                <c:pt idx="501">
                  <c:v>2021-11</c:v>
                </c:pt>
                <c:pt idx="502">
                  <c:v>2021-12</c:v>
                </c:pt>
                <c:pt idx="503">
                  <c:v>2022-01</c:v>
                </c:pt>
                <c:pt idx="504">
                  <c:v>2022-02</c:v>
                </c:pt>
                <c:pt idx="505">
                  <c:v>2022-03</c:v>
                </c:pt>
                <c:pt idx="506">
                  <c:v>2022-04</c:v>
                </c:pt>
                <c:pt idx="507">
                  <c:v>2022-05</c:v>
                </c:pt>
                <c:pt idx="508">
                  <c:v>2022-06</c:v>
                </c:pt>
                <c:pt idx="509">
                  <c:v>2022-07</c:v>
                </c:pt>
              </c:strCache>
            </c:strRef>
          </c:cat>
          <c:val>
            <c:numRef>
              <c:f>STL!$F$4:$F$513</c:f>
              <c:numCache>
                <c:formatCode>General</c:formatCode>
                <c:ptCount val="510"/>
                <c:pt idx="0">
                  <c:v>0.17</c:v>
                </c:pt>
                <c:pt idx="1">
                  <c:v>0.42999999999999899</c:v>
                </c:pt>
                <c:pt idx="2">
                  <c:v>0.92999999999999905</c:v>
                </c:pt>
                <c:pt idx="3">
                  <c:v>0.51999999999999902</c:v>
                </c:pt>
                <c:pt idx="4">
                  <c:v>1.27999999999999</c:v>
                </c:pt>
                <c:pt idx="5">
                  <c:v>1.6499999999999899</c:v>
                </c:pt>
                <c:pt idx="6">
                  <c:v>1.46</c:v>
                </c:pt>
                <c:pt idx="7">
                  <c:v>1.23999999999999</c:v>
                </c:pt>
                <c:pt idx="8">
                  <c:v>1.9099999999999899</c:v>
                </c:pt>
                <c:pt idx="9">
                  <c:v>1.22999999999999</c:v>
                </c:pt>
                <c:pt idx="10">
                  <c:v>0.37999999999999901</c:v>
                </c:pt>
                <c:pt idx="11">
                  <c:v>0.42999999999999899</c:v>
                </c:pt>
                <c:pt idx="12">
                  <c:v>0.309999999999999</c:v>
                </c:pt>
                <c:pt idx="13">
                  <c:v>0.62999999999999901</c:v>
                </c:pt>
                <c:pt idx="14">
                  <c:v>1.8499999999999901</c:v>
                </c:pt>
                <c:pt idx="15">
                  <c:v>1.52999999999999</c:v>
                </c:pt>
                <c:pt idx="16">
                  <c:v>1.9299999999999899</c:v>
                </c:pt>
                <c:pt idx="17">
                  <c:v>3.0399999999999898</c:v>
                </c:pt>
                <c:pt idx="18">
                  <c:v>2.57</c:v>
                </c:pt>
                <c:pt idx="19">
                  <c:v>2.5099999999999998</c:v>
                </c:pt>
                <c:pt idx="20">
                  <c:v>0.88999999999999901</c:v>
                </c:pt>
                <c:pt idx="21">
                  <c:v>0.96999999999999897</c:v>
                </c:pt>
                <c:pt idx="22">
                  <c:v>0.88999999999999901</c:v>
                </c:pt>
                <c:pt idx="23">
                  <c:v>0.83999999999999897</c:v>
                </c:pt>
                <c:pt idx="24">
                  <c:v>1.00999999999999</c:v>
                </c:pt>
                <c:pt idx="25">
                  <c:v>0.45999999999999902</c:v>
                </c:pt>
                <c:pt idx="26">
                  <c:v>0.9</c:v>
                </c:pt>
                <c:pt idx="27">
                  <c:v>0.84</c:v>
                </c:pt>
                <c:pt idx="28">
                  <c:v>2.08</c:v>
                </c:pt>
                <c:pt idx="29">
                  <c:v>1.99</c:v>
                </c:pt>
                <c:pt idx="30">
                  <c:v>3.35</c:v>
                </c:pt>
                <c:pt idx="31">
                  <c:v>2.2000000000000002</c:v>
                </c:pt>
                <c:pt idx="32">
                  <c:v>2.5</c:v>
                </c:pt>
                <c:pt idx="33">
                  <c:v>1.6</c:v>
                </c:pt>
                <c:pt idx="34">
                  <c:v>1.02</c:v>
                </c:pt>
                <c:pt idx="35">
                  <c:v>1.22</c:v>
                </c:pt>
                <c:pt idx="36">
                  <c:v>0.36000000000000099</c:v>
                </c:pt>
                <c:pt idx="37">
                  <c:v>0.500000000000001</c:v>
                </c:pt>
                <c:pt idx="38">
                  <c:v>0.57000000000000095</c:v>
                </c:pt>
                <c:pt idx="39">
                  <c:v>1.25</c:v>
                </c:pt>
                <c:pt idx="40">
                  <c:v>2.41</c:v>
                </c:pt>
                <c:pt idx="41">
                  <c:v>1.67</c:v>
                </c:pt>
                <c:pt idx="42">
                  <c:v>1.06</c:v>
                </c:pt>
                <c:pt idx="43">
                  <c:v>2.12</c:v>
                </c:pt>
                <c:pt idx="44">
                  <c:v>1.04</c:v>
                </c:pt>
                <c:pt idx="45">
                  <c:v>1.19</c:v>
                </c:pt>
                <c:pt idx="46">
                  <c:v>1.41</c:v>
                </c:pt>
                <c:pt idx="47">
                  <c:v>0.82</c:v>
                </c:pt>
                <c:pt idx="48">
                  <c:v>0.46</c:v>
                </c:pt>
                <c:pt idx="49">
                  <c:v>0.43</c:v>
                </c:pt>
                <c:pt idx="50">
                  <c:v>0.76</c:v>
                </c:pt>
                <c:pt idx="51">
                  <c:v>1.91</c:v>
                </c:pt>
                <c:pt idx="52">
                  <c:v>1.41</c:v>
                </c:pt>
                <c:pt idx="53">
                  <c:v>2.08</c:v>
                </c:pt>
                <c:pt idx="54">
                  <c:v>1.28</c:v>
                </c:pt>
                <c:pt idx="55">
                  <c:v>0.40999999999999898</c:v>
                </c:pt>
                <c:pt idx="56">
                  <c:v>3.55</c:v>
                </c:pt>
                <c:pt idx="57">
                  <c:v>2.3199999999999998</c:v>
                </c:pt>
                <c:pt idx="58">
                  <c:v>1.51</c:v>
                </c:pt>
                <c:pt idx="59">
                  <c:v>1.39</c:v>
                </c:pt>
                <c:pt idx="60">
                  <c:v>1.34</c:v>
                </c:pt>
                <c:pt idx="61">
                  <c:v>0.97</c:v>
                </c:pt>
                <c:pt idx="62">
                  <c:v>1.34</c:v>
                </c:pt>
                <c:pt idx="63">
                  <c:v>0.98</c:v>
                </c:pt>
                <c:pt idx="64">
                  <c:v>1.94</c:v>
                </c:pt>
                <c:pt idx="65">
                  <c:v>2.0599999999999898</c:v>
                </c:pt>
                <c:pt idx="66">
                  <c:v>0.85999999999999899</c:v>
                </c:pt>
                <c:pt idx="67">
                  <c:v>0.25999999999999901</c:v>
                </c:pt>
                <c:pt idx="68">
                  <c:v>0.41999999999999899</c:v>
                </c:pt>
                <c:pt idx="69">
                  <c:v>1.77999999999999</c:v>
                </c:pt>
                <c:pt idx="70">
                  <c:v>0.94999999999999896</c:v>
                </c:pt>
                <c:pt idx="71">
                  <c:v>0.119999999999999</c:v>
                </c:pt>
                <c:pt idx="72">
                  <c:v>1.25999999999999</c:v>
                </c:pt>
                <c:pt idx="73">
                  <c:v>0.57999999999999896</c:v>
                </c:pt>
                <c:pt idx="74">
                  <c:v>0.51999999999999902</c:v>
                </c:pt>
                <c:pt idx="75">
                  <c:v>0.75999999999999901</c:v>
                </c:pt>
                <c:pt idx="76">
                  <c:v>2.23999999999999</c:v>
                </c:pt>
                <c:pt idx="77">
                  <c:v>1.5499999999999901</c:v>
                </c:pt>
                <c:pt idx="78">
                  <c:v>1.1299999999999899</c:v>
                </c:pt>
                <c:pt idx="79">
                  <c:v>2.44</c:v>
                </c:pt>
                <c:pt idx="80">
                  <c:v>2.0699999999999998</c:v>
                </c:pt>
                <c:pt idx="81">
                  <c:v>0.45999999999999902</c:v>
                </c:pt>
                <c:pt idx="82">
                  <c:v>0.369999999999999</c:v>
                </c:pt>
                <c:pt idx="83">
                  <c:v>0.41999999999999899</c:v>
                </c:pt>
                <c:pt idx="84">
                  <c:v>0.39999999999999902</c:v>
                </c:pt>
                <c:pt idx="85">
                  <c:v>0.66999999999999904</c:v>
                </c:pt>
                <c:pt idx="86">
                  <c:v>1.0799999999999901</c:v>
                </c:pt>
                <c:pt idx="87">
                  <c:v>1.51999999999999</c:v>
                </c:pt>
                <c:pt idx="88">
                  <c:v>1.5999999999999901</c:v>
                </c:pt>
                <c:pt idx="89">
                  <c:v>2.23999999999999</c:v>
                </c:pt>
                <c:pt idx="90">
                  <c:v>2.8799999999999901</c:v>
                </c:pt>
                <c:pt idx="91">
                  <c:v>1.08</c:v>
                </c:pt>
                <c:pt idx="92">
                  <c:v>0.94</c:v>
                </c:pt>
                <c:pt idx="93">
                  <c:v>1.17</c:v>
                </c:pt>
                <c:pt idx="94">
                  <c:v>1.05</c:v>
                </c:pt>
                <c:pt idx="95">
                  <c:v>1.36</c:v>
                </c:pt>
                <c:pt idx="96">
                  <c:v>0.65</c:v>
                </c:pt>
                <c:pt idx="97">
                  <c:v>0.81</c:v>
                </c:pt>
                <c:pt idx="98">
                  <c:v>0.5</c:v>
                </c:pt>
                <c:pt idx="99">
                  <c:v>0.66</c:v>
                </c:pt>
                <c:pt idx="100">
                  <c:v>1.78</c:v>
                </c:pt>
                <c:pt idx="101">
                  <c:v>1.76</c:v>
                </c:pt>
                <c:pt idx="102">
                  <c:v>1.31</c:v>
                </c:pt>
                <c:pt idx="103">
                  <c:v>1.38</c:v>
                </c:pt>
                <c:pt idx="104">
                  <c:v>1.08</c:v>
                </c:pt>
                <c:pt idx="105">
                  <c:v>1.39</c:v>
                </c:pt>
                <c:pt idx="106">
                  <c:v>0.91000000000000103</c:v>
                </c:pt>
                <c:pt idx="107">
                  <c:v>1.04</c:v>
                </c:pt>
                <c:pt idx="108">
                  <c:v>0.27000000000000202</c:v>
                </c:pt>
                <c:pt idx="109">
                  <c:v>1.5</c:v>
                </c:pt>
                <c:pt idx="110">
                  <c:v>0.95000000000000195</c:v>
                </c:pt>
                <c:pt idx="111">
                  <c:v>1.94</c:v>
                </c:pt>
                <c:pt idx="112">
                  <c:v>1.97</c:v>
                </c:pt>
                <c:pt idx="113">
                  <c:v>1.82</c:v>
                </c:pt>
                <c:pt idx="114">
                  <c:v>1.76</c:v>
                </c:pt>
                <c:pt idx="115">
                  <c:v>0.94000000000000195</c:v>
                </c:pt>
                <c:pt idx="116">
                  <c:v>0.30000000000000199</c:v>
                </c:pt>
                <c:pt idx="117">
                  <c:v>0.43000000000000199</c:v>
                </c:pt>
                <c:pt idx="118">
                  <c:v>0.18000000000000199</c:v>
                </c:pt>
                <c:pt idx="119">
                  <c:v>0.55000000000000204</c:v>
                </c:pt>
                <c:pt idx="120">
                  <c:v>0.60000000000000198</c:v>
                </c:pt>
                <c:pt idx="121">
                  <c:v>0.48000000000000198</c:v>
                </c:pt>
                <c:pt idx="122">
                  <c:v>0.66000000000000203</c:v>
                </c:pt>
                <c:pt idx="123">
                  <c:v>2.1</c:v>
                </c:pt>
                <c:pt idx="124">
                  <c:v>0.76000000000000301</c:v>
                </c:pt>
                <c:pt idx="125">
                  <c:v>1.23</c:v>
                </c:pt>
                <c:pt idx="126">
                  <c:v>1.69</c:v>
                </c:pt>
                <c:pt idx="127">
                  <c:v>0.48000000000000398</c:v>
                </c:pt>
                <c:pt idx="128">
                  <c:v>1.65</c:v>
                </c:pt>
                <c:pt idx="129">
                  <c:v>1.1299999999999999</c:v>
                </c:pt>
                <c:pt idx="130">
                  <c:v>1.1299999999999999</c:v>
                </c:pt>
                <c:pt idx="131">
                  <c:v>0.35000000000000397</c:v>
                </c:pt>
                <c:pt idx="132">
                  <c:v>0.47000000000000403</c:v>
                </c:pt>
                <c:pt idx="133">
                  <c:v>0.84000000000000397</c:v>
                </c:pt>
                <c:pt idx="134">
                  <c:v>0.83000000000000396</c:v>
                </c:pt>
                <c:pt idx="135">
                  <c:v>1.19</c:v>
                </c:pt>
                <c:pt idx="136">
                  <c:v>1.02</c:v>
                </c:pt>
                <c:pt idx="137">
                  <c:v>2.3199999999999998</c:v>
                </c:pt>
                <c:pt idx="138">
                  <c:v>0.45000000000000401</c:v>
                </c:pt>
                <c:pt idx="139">
                  <c:v>0.85000000000000397</c:v>
                </c:pt>
                <c:pt idx="140">
                  <c:v>1.69</c:v>
                </c:pt>
                <c:pt idx="141">
                  <c:v>0.76000000000000401</c:v>
                </c:pt>
                <c:pt idx="142">
                  <c:v>0.56000000000000405</c:v>
                </c:pt>
                <c:pt idx="143">
                  <c:v>0.48000000000000398</c:v>
                </c:pt>
                <c:pt idx="144">
                  <c:v>0.65000000000000402</c:v>
                </c:pt>
                <c:pt idx="145">
                  <c:v>0.81000000000000405</c:v>
                </c:pt>
                <c:pt idx="146">
                  <c:v>0.70000000000000395</c:v>
                </c:pt>
                <c:pt idx="147">
                  <c:v>0.69000000000000405</c:v>
                </c:pt>
                <c:pt idx="148">
                  <c:v>0.77000000000000401</c:v>
                </c:pt>
                <c:pt idx="149">
                  <c:v>1.69</c:v>
                </c:pt>
                <c:pt idx="150">
                  <c:v>1.74</c:v>
                </c:pt>
                <c:pt idx="151">
                  <c:v>1.82</c:v>
                </c:pt>
                <c:pt idx="152">
                  <c:v>0.48000000000000398</c:v>
                </c:pt>
                <c:pt idx="153">
                  <c:v>0.85000000000000397</c:v>
                </c:pt>
                <c:pt idx="154">
                  <c:v>1.22</c:v>
                </c:pt>
                <c:pt idx="155">
                  <c:v>0.99000000000000399</c:v>
                </c:pt>
                <c:pt idx="156">
                  <c:v>0.55000000000000404</c:v>
                </c:pt>
                <c:pt idx="157">
                  <c:v>0.84000000000000496</c:v>
                </c:pt>
                <c:pt idx="158">
                  <c:v>1.9</c:v>
                </c:pt>
                <c:pt idx="159">
                  <c:v>1.2</c:v>
                </c:pt>
                <c:pt idx="160">
                  <c:v>1.89</c:v>
                </c:pt>
                <c:pt idx="161">
                  <c:v>1.35</c:v>
                </c:pt>
                <c:pt idx="162">
                  <c:v>2.75</c:v>
                </c:pt>
                <c:pt idx="163">
                  <c:v>1.7</c:v>
                </c:pt>
                <c:pt idx="164">
                  <c:v>1.34</c:v>
                </c:pt>
                <c:pt idx="165">
                  <c:v>1.3</c:v>
                </c:pt>
                <c:pt idx="166">
                  <c:v>0.54000000000000703</c:v>
                </c:pt>
                <c:pt idx="167">
                  <c:v>0.54000000000000703</c:v>
                </c:pt>
                <c:pt idx="168">
                  <c:v>0.69000000000000705</c:v>
                </c:pt>
                <c:pt idx="169">
                  <c:v>0.35000000000000703</c:v>
                </c:pt>
                <c:pt idx="170">
                  <c:v>1.65</c:v>
                </c:pt>
                <c:pt idx="171">
                  <c:v>0.93000000000000704</c:v>
                </c:pt>
                <c:pt idx="172">
                  <c:v>0.73000000000000698</c:v>
                </c:pt>
                <c:pt idx="173">
                  <c:v>1.37</c:v>
                </c:pt>
                <c:pt idx="174">
                  <c:v>1.24</c:v>
                </c:pt>
                <c:pt idx="175">
                  <c:v>0.39000000000000701</c:v>
                </c:pt>
                <c:pt idx="176">
                  <c:v>0.82000000000000695</c:v>
                </c:pt>
                <c:pt idx="177">
                  <c:v>1.04</c:v>
                </c:pt>
                <c:pt idx="178">
                  <c:v>0.50000000000000699</c:v>
                </c:pt>
                <c:pt idx="179">
                  <c:v>0.90000000000000602</c:v>
                </c:pt>
                <c:pt idx="180">
                  <c:v>0.61000000000000598</c:v>
                </c:pt>
                <c:pt idx="181">
                  <c:v>1.49</c:v>
                </c:pt>
                <c:pt idx="182">
                  <c:v>0.80000000000000604</c:v>
                </c:pt>
                <c:pt idx="183">
                  <c:v>3.9</c:v>
                </c:pt>
                <c:pt idx="184">
                  <c:v>1.26</c:v>
                </c:pt>
                <c:pt idx="185">
                  <c:v>1</c:v>
                </c:pt>
                <c:pt idx="186">
                  <c:v>1.49</c:v>
                </c:pt>
                <c:pt idx="187">
                  <c:v>0.80000000000000704</c:v>
                </c:pt>
                <c:pt idx="188">
                  <c:v>0.760000000000008</c:v>
                </c:pt>
                <c:pt idx="189">
                  <c:v>0.96000000000000696</c:v>
                </c:pt>
                <c:pt idx="190">
                  <c:v>0.80000000000000804</c:v>
                </c:pt>
                <c:pt idx="191">
                  <c:v>0.97000000000000797</c:v>
                </c:pt>
                <c:pt idx="192">
                  <c:v>0.25000000000000799</c:v>
                </c:pt>
                <c:pt idx="193">
                  <c:v>1.01</c:v>
                </c:pt>
                <c:pt idx="194">
                  <c:v>1.86</c:v>
                </c:pt>
                <c:pt idx="195">
                  <c:v>1.59</c:v>
                </c:pt>
                <c:pt idx="196">
                  <c:v>1</c:v>
                </c:pt>
                <c:pt idx="197">
                  <c:v>2.59</c:v>
                </c:pt>
                <c:pt idx="198">
                  <c:v>1.3</c:v>
                </c:pt>
                <c:pt idx="199">
                  <c:v>1.2301</c:v>
                </c:pt>
                <c:pt idx="200">
                  <c:v>0.90020000000000899</c:v>
                </c:pt>
                <c:pt idx="201">
                  <c:v>1.87</c:v>
                </c:pt>
                <c:pt idx="202">
                  <c:v>0.360300000000008</c:v>
                </c:pt>
                <c:pt idx="203">
                  <c:v>0.65000000000000802</c:v>
                </c:pt>
                <c:pt idx="204">
                  <c:v>1.05</c:v>
                </c:pt>
                <c:pt idx="205">
                  <c:v>0.42000000000000798</c:v>
                </c:pt>
                <c:pt idx="206">
                  <c:v>0.48010000000000902</c:v>
                </c:pt>
                <c:pt idx="207">
                  <c:v>1.1301000000000001</c:v>
                </c:pt>
                <c:pt idx="208">
                  <c:v>1.0202</c:v>
                </c:pt>
                <c:pt idx="209">
                  <c:v>1.3803000000000001</c:v>
                </c:pt>
                <c:pt idx="210">
                  <c:v>1.2201</c:v>
                </c:pt>
                <c:pt idx="211">
                  <c:v>1.5002</c:v>
                </c:pt>
                <c:pt idx="212">
                  <c:v>0.37000000000000899</c:v>
                </c:pt>
                <c:pt idx="213">
                  <c:v>0.74000000000000898</c:v>
                </c:pt>
                <c:pt idx="214">
                  <c:v>0.41000000000000902</c:v>
                </c:pt>
                <c:pt idx="215">
                  <c:v>0.52000000000000901</c:v>
                </c:pt>
                <c:pt idx="216">
                  <c:v>0.59000000000000896</c:v>
                </c:pt>
                <c:pt idx="217">
                  <c:v>0.74030000000000895</c:v>
                </c:pt>
                <c:pt idx="218">
                  <c:v>0.91000000000000902</c:v>
                </c:pt>
                <c:pt idx="219">
                  <c:v>0.88010000000000899</c:v>
                </c:pt>
                <c:pt idx="220">
                  <c:v>1.07</c:v>
                </c:pt>
                <c:pt idx="221">
                  <c:v>2.2900000000000098</c:v>
                </c:pt>
                <c:pt idx="222">
                  <c:v>1.00030000000001</c:v>
                </c:pt>
                <c:pt idx="223">
                  <c:v>0.79010000000001102</c:v>
                </c:pt>
                <c:pt idx="224">
                  <c:v>0.62020000000001096</c:v>
                </c:pt>
                <c:pt idx="225">
                  <c:v>0.92000000000001103</c:v>
                </c:pt>
                <c:pt idx="226">
                  <c:v>0.290200000000011</c:v>
                </c:pt>
                <c:pt idx="227">
                  <c:v>1.1200000000000101</c:v>
                </c:pt>
                <c:pt idx="228">
                  <c:v>1.74000000000001</c:v>
                </c:pt>
                <c:pt idx="229">
                  <c:v>0.81000000000001005</c:v>
                </c:pt>
                <c:pt idx="230">
                  <c:v>0.70040000000001001</c:v>
                </c:pt>
                <c:pt idx="231">
                  <c:v>0.68010000000001003</c:v>
                </c:pt>
                <c:pt idx="232">
                  <c:v>3.1101000000000099</c:v>
                </c:pt>
                <c:pt idx="233">
                  <c:v>2.1300000000000101</c:v>
                </c:pt>
                <c:pt idx="234">
                  <c:v>0.68000000000001004</c:v>
                </c:pt>
                <c:pt idx="235">
                  <c:v>0.55000000000001004</c:v>
                </c:pt>
                <c:pt idx="236">
                  <c:v>0.91010000000001001</c:v>
                </c:pt>
                <c:pt idx="237">
                  <c:v>0.65020000000000999</c:v>
                </c:pt>
                <c:pt idx="238">
                  <c:v>0.52000000000001001</c:v>
                </c:pt>
                <c:pt idx="239">
                  <c:v>0.51010000000000999</c:v>
                </c:pt>
                <c:pt idx="240">
                  <c:v>2.22000000000001</c:v>
                </c:pt>
                <c:pt idx="241">
                  <c:v>0.48030000000001</c:v>
                </c:pt>
                <c:pt idx="242">
                  <c:v>0.51020000000000998</c:v>
                </c:pt>
                <c:pt idx="243">
                  <c:v>1.6400000000000099</c:v>
                </c:pt>
                <c:pt idx="244">
                  <c:v>2.8100000000000098</c:v>
                </c:pt>
                <c:pt idx="245">
                  <c:v>0.91010000000001001</c:v>
                </c:pt>
                <c:pt idx="246">
                  <c:v>1.1401000000000101</c:v>
                </c:pt>
                <c:pt idx="247">
                  <c:v>1.04000000000001</c:v>
                </c:pt>
                <c:pt idx="248">
                  <c:v>1.01010000000001</c:v>
                </c:pt>
                <c:pt idx="249">
                  <c:v>0.49010000000001003</c:v>
                </c:pt>
                <c:pt idx="250">
                  <c:v>0.260000000000011</c:v>
                </c:pt>
                <c:pt idx="251">
                  <c:v>0.41000000000001002</c:v>
                </c:pt>
                <c:pt idx="252">
                  <c:v>0.79000000000001103</c:v>
                </c:pt>
                <c:pt idx="253">
                  <c:v>0.90000000000001101</c:v>
                </c:pt>
                <c:pt idx="254">
                  <c:v>1.02020000000001</c:v>
                </c:pt>
                <c:pt idx="255">
                  <c:v>0.82000000000001105</c:v>
                </c:pt>
                <c:pt idx="256">
                  <c:v>1.1703000000000101</c:v>
                </c:pt>
                <c:pt idx="257">
                  <c:v>1.29020000000001</c:v>
                </c:pt>
                <c:pt idx="258">
                  <c:v>0.68000000000001004</c:v>
                </c:pt>
                <c:pt idx="259">
                  <c:v>1.4200000000000099</c:v>
                </c:pt>
                <c:pt idx="260">
                  <c:v>1.06010000000001</c:v>
                </c:pt>
                <c:pt idx="261">
                  <c:v>1.24000000000001</c:v>
                </c:pt>
                <c:pt idx="262">
                  <c:v>0.52000000000001001</c:v>
                </c:pt>
                <c:pt idx="263">
                  <c:v>0.65000000000001001</c:v>
                </c:pt>
                <c:pt idx="264">
                  <c:v>0.28010000000001001</c:v>
                </c:pt>
                <c:pt idx="265">
                  <c:v>0.58000000000000995</c:v>
                </c:pt>
                <c:pt idx="266">
                  <c:v>1.77010000000001</c:v>
                </c:pt>
                <c:pt idx="267">
                  <c:v>1.22000000000001</c:v>
                </c:pt>
                <c:pt idx="268">
                  <c:v>1.56020000000001</c:v>
                </c:pt>
                <c:pt idx="269">
                  <c:v>0.490300000000011</c:v>
                </c:pt>
                <c:pt idx="270">
                  <c:v>2.6802000000000099</c:v>
                </c:pt>
                <c:pt idx="271">
                  <c:v>1.77000000000001</c:v>
                </c:pt>
                <c:pt idx="272">
                  <c:v>1.8500000000000101</c:v>
                </c:pt>
                <c:pt idx="273">
                  <c:v>0.33000000000001101</c:v>
                </c:pt>
                <c:pt idx="274">
                  <c:v>1.00010000000001</c:v>
                </c:pt>
                <c:pt idx="275">
                  <c:v>0.46000000000001101</c:v>
                </c:pt>
                <c:pt idx="276">
                  <c:v>0.42000000000001098</c:v>
                </c:pt>
                <c:pt idx="277">
                  <c:v>0.75020000000001097</c:v>
                </c:pt>
                <c:pt idx="278">
                  <c:v>1.1702000000000099</c:v>
                </c:pt>
                <c:pt idx="279">
                  <c:v>0.97020000000001105</c:v>
                </c:pt>
                <c:pt idx="280">
                  <c:v>2.0800000000000098</c:v>
                </c:pt>
                <c:pt idx="281">
                  <c:v>1.8801000000000001</c:v>
                </c:pt>
                <c:pt idx="282">
                  <c:v>0.94020000000000903</c:v>
                </c:pt>
                <c:pt idx="283">
                  <c:v>1.42</c:v>
                </c:pt>
                <c:pt idx="284">
                  <c:v>1.26</c:v>
                </c:pt>
                <c:pt idx="285">
                  <c:v>1.66</c:v>
                </c:pt>
                <c:pt idx="286">
                  <c:v>0.85000000000000897</c:v>
                </c:pt>
                <c:pt idx="287">
                  <c:v>1.1499999999999999</c:v>
                </c:pt>
                <c:pt idx="288">
                  <c:v>0.450000000000009</c:v>
                </c:pt>
                <c:pt idx="289">
                  <c:v>1.49</c:v>
                </c:pt>
                <c:pt idx="290">
                  <c:v>0.74020000000000896</c:v>
                </c:pt>
                <c:pt idx="291">
                  <c:v>3.1701000000000001</c:v>
                </c:pt>
                <c:pt idx="292">
                  <c:v>0.25000000000000899</c:v>
                </c:pt>
                <c:pt idx="293">
                  <c:v>1.79</c:v>
                </c:pt>
                <c:pt idx="294">
                  <c:v>1.5301</c:v>
                </c:pt>
                <c:pt idx="295">
                  <c:v>0.22010000000000801</c:v>
                </c:pt>
                <c:pt idx="296">
                  <c:v>0.61000000000000798</c:v>
                </c:pt>
                <c:pt idx="297">
                  <c:v>1.1100000000000001</c:v>
                </c:pt>
                <c:pt idx="298">
                  <c:v>1.17</c:v>
                </c:pt>
                <c:pt idx="299">
                  <c:v>2.29</c:v>
                </c:pt>
                <c:pt idx="300">
                  <c:v>0.57000000000000794</c:v>
                </c:pt>
                <c:pt idx="301">
                  <c:v>0.880000000000008</c:v>
                </c:pt>
                <c:pt idx="302">
                  <c:v>0.50010000000000698</c:v>
                </c:pt>
                <c:pt idx="303">
                  <c:v>0.55000000000000704</c:v>
                </c:pt>
                <c:pt idx="304">
                  <c:v>2.0202</c:v>
                </c:pt>
                <c:pt idx="305">
                  <c:v>0.94030000000000702</c:v>
                </c:pt>
                <c:pt idx="306">
                  <c:v>0.83000000000000695</c:v>
                </c:pt>
                <c:pt idx="307">
                  <c:v>1.4601</c:v>
                </c:pt>
                <c:pt idx="308">
                  <c:v>0.80040000000000699</c:v>
                </c:pt>
                <c:pt idx="309">
                  <c:v>1.28</c:v>
                </c:pt>
                <c:pt idx="310">
                  <c:v>0.340200000000007</c:v>
                </c:pt>
                <c:pt idx="311">
                  <c:v>0.50000000000000699</c:v>
                </c:pt>
                <c:pt idx="312">
                  <c:v>0.18000000000000699</c:v>
                </c:pt>
                <c:pt idx="313">
                  <c:v>0.60000000000000697</c:v>
                </c:pt>
                <c:pt idx="314">
                  <c:v>0.52020000000000699</c:v>
                </c:pt>
                <c:pt idx="315">
                  <c:v>0.99000000000000798</c:v>
                </c:pt>
                <c:pt idx="316">
                  <c:v>1.23</c:v>
                </c:pt>
                <c:pt idx="317">
                  <c:v>0.74040000000000805</c:v>
                </c:pt>
                <c:pt idx="318">
                  <c:v>1.03</c:v>
                </c:pt>
                <c:pt idx="319">
                  <c:v>0.56000000000000705</c:v>
                </c:pt>
                <c:pt idx="320">
                  <c:v>0.94000000000000705</c:v>
                </c:pt>
                <c:pt idx="321">
                  <c:v>1.07</c:v>
                </c:pt>
                <c:pt idx="322">
                  <c:v>1.07</c:v>
                </c:pt>
                <c:pt idx="323">
                  <c:v>1.07</c:v>
                </c:pt>
                <c:pt idx="324">
                  <c:v>0.50000000000000699</c:v>
                </c:pt>
                <c:pt idx="325">
                  <c:v>0.84010000000000695</c:v>
                </c:pt>
                <c:pt idx="326">
                  <c:v>1.44</c:v>
                </c:pt>
                <c:pt idx="327">
                  <c:v>1.27</c:v>
                </c:pt>
                <c:pt idx="328">
                  <c:v>1.1403000000000001</c:v>
                </c:pt>
                <c:pt idx="329">
                  <c:v>2.2201</c:v>
                </c:pt>
                <c:pt idx="330">
                  <c:v>0.64020000000000699</c:v>
                </c:pt>
                <c:pt idx="331">
                  <c:v>0.75010000000000698</c:v>
                </c:pt>
                <c:pt idx="332">
                  <c:v>0.88010000000000699</c:v>
                </c:pt>
                <c:pt idx="333">
                  <c:v>0.44020000000000697</c:v>
                </c:pt>
                <c:pt idx="334">
                  <c:v>0.40000000000000702</c:v>
                </c:pt>
                <c:pt idx="335">
                  <c:v>1.44</c:v>
                </c:pt>
                <c:pt idx="336">
                  <c:v>1.36</c:v>
                </c:pt>
                <c:pt idx="337">
                  <c:v>1.1599999999999999</c:v>
                </c:pt>
                <c:pt idx="338">
                  <c:v>0.93000000000000704</c:v>
                </c:pt>
                <c:pt idx="339">
                  <c:v>2.4902000000000002</c:v>
                </c:pt>
                <c:pt idx="340">
                  <c:v>0.49000000000000699</c:v>
                </c:pt>
                <c:pt idx="341">
                  <c:v>1.57</c:v>
                </c:pt>
                <c:pt idx="342">
                  <c:v>1.1201000000000001</c:v>
                </c:pt>
                <c:pt idx="343">
                  <c:v>4.45</c:v>
                </c:pt>
                <c:pt idx="344">
                  <c:v>0.54010000000000602</c:v>
                </c:pt>
                <c:pt idx="345">
                  <c:v>0.43020000000000602</c:v>
                </c:pt>
                <c:pt idx="346">
                  <c:v>1.75</c:v>
                </c:pt>
                <c:pt idx="347">
                  <c:v>0.28000000000000602</c:v>
                </c:pt>
                <c:pt idx="348">
                  <c:v>1.34</c:v>
                </c:pt>
                <c:pt idx="349">
                  <c:v>0.61000000000000598</c:v>
                </c:pt>
                <c:pt idx="350">
                  <c:v>0.99000000000000599</c:v>
                </c:pt>
                <c:pt idx="351">
                  <c:v>0.83010000000000705</c:v>
                </c:pt>
                <c:pt idx="352">
                  <c:v>1.9500999999999999</c:v>
                </c:pt>
                <c:pt idx="353">
                  <c:v>1.56</c:v>
                </c:pt>
                <c:pt idx="354">
                  <c:v>1.2401</c:v>
                </c:pt>
                <c:pt idx="355">
                  <c:v>1.1499999999999999</c:v>
                </c:pt>
                <c:pt idx="356">
                  <c:v>1.32</c:v>
                </c:pt>
                <c:pt idx="357">
                  <c:v>0.92000000000000604</c:v>
                </c:pt>
                <c:pt idx="358">
                  <c:v>1</c:v>
                </c:pt>
                <c:pt idx="359">
                  <c:v>0.44020000000000598</c:v>
                </c:pt>
                <c:pt idx="360">
                  <c:v>0.42000000000000598</c:v>
                </c:pt>
                <c:pt idx="361">
                  <c:v>0.56000000000000605</c:v>
                </c:pt>
                <c:pt idx="362">
                  <c:v>0.770100000000006</c:v>
                </c:pt>
                <c:pt idx="363">
                  <c:v>1.3</c:v>
                </c:pt>
                <c:pt idx="364">
                  <c:v>1.03</c:v>
                </c:pt>
                <c:pt idx="365">
                  <c:v>1.7101999999999999</c:v>
                </c:pt>
                <c:pt idx="366">
                  <c:v>1.6402000000000001</c:v>
                </c:pt>
                <c:pt idx="367">
                  <c:v>0.84010000000000595</c:v>
                </c:pt>
                <c:pt idx="368">
                  <c:v>1.1202000000000001</c:v>
                </c:pt>
                <c:pt idx="369">
                  <c:v>1.49</c:v>
                </c:pt>
                <c:pt idx="370">
                  <c:v>0.53040000000000598</c:v>
                </c:pt>
                <c:pt idx="371">
                  <c:v>0.31000000000000599</c:v>
                </c:pt>
                <c:pt idx="372">
                  <c:v>0.62010000000000598</c:v>
                </c:pt>
                <c:pt idx="373">
                  <c:v>1.36</c:v>
                </c:pt>
                <c:pt idx="374">
                  <c:v>1.1203000000000001</c:v>
                </c:pt>
                <c:pt idx="375">
                  <c:v>1.48</c:v>
                </c:pt>
                <c:pt idx="376">
                  <c:v>4.42</c:v>
                </c:pt>
                <c:pt idx="377">
                  <c:v>1.5801000000000001</c:v>
                </c:pt>
                <c:pt idx="378">
                  <c:v>0.58040000000000702</c:v>
                </c:pt>
                <c:pt idx="379">
                  <c:v>0.95000000000000695</c:v>
                </c:pt>
                <c:pt idx="380">
                  <c:v>0.91000000000000703</c:v>
                </c:pt>
                <c:pt idx="381">
                  <c:v>0.96000000000000796</c:v>
                </c:pt>
                <c:pt idx="382">
                  <c:v>0.58000000000000795</c:v>
                </c:pt>
                <c:pt idx="383">
                  <c:v>1.1399999999999999</c:v>
                </c:pt>
                <c:pt idx="384">
                  <c:v>1.19</c:v>
                </c:pt>
                <c:pt idx="385">
                  <c:v>1.3401000000000001</c:v>
                </c:pt>
                <c:pt idx="386">
                  <c:v>1.2502</c:v>
                </c:pt>
                <c:pt idx="387">
                  <c:v>0.75000000000000699</c:v>
                </c:pt>
                <c:pt idx="388">
                  <c:v>0.87010000000000698</c:v>
                </c:pt>
                <c:pt idx="389">
                  <c:v>0.30020000000000702</c:v>
                </c:pt>
                <c:pt idx="390">
                  <c:v>0.83000000000000695</c:v>
                </c:pt>
                <c:pt idx="391">
                  <c:v>0.84010000000000695</c:v>
                </c:pt>
                <c:pt idx="392">
                  <c:v>0.84010000000000795</c:v>
                </c:pt>
                <c:pt idx="393">
                  <c:v>1.02</c:v>
                </c:pt>
                <c:pt idx="394">
                  <c:v>0.35000000000000803</c:v>
                </c:pt>
                <c:pt idx="395">
                  <c:v>1.35</c:v>
                </c:pt>
                <c:pt idx="396">
                  <c:v>0.94000000000000805</c:v>
                </c:pt>
                <c:pt idx="397">
                  <c:v>1.08</c:v>
                </c:pt>
                <c:pt idx="398">
                  <c:v>1.87</c:v>
                </c:pt>
                <c:pt idx="399">
                  <c:v>1.02</c:v>
                </c:pt>
                <c:pt idx="400">
                  <c:v>1.5402</c:v>
                </c:pt>
                <c:pt idx="401">
                  <c:v>1.5301</c:v>
                </c:pt>
                <c:pt idx="402">
                  <c:v>0.42020000000000801</c:v>
                </c:pt>
                <c:pt idx="403">
                  <c:v>0.75000000000000799</c:v>
                </c:pt>
                <c:pt idx="404">
                  <c:v>0.48010000000000802</c:v>
                </c:pt>
                <c:pt idx="405">
                  <c:v>0.36000000000000798</c:v>
                </c:pt>
                <c:pt idx="406">
                  <c:v>0.41000000000000802</c:v>
                </c:pt>
                <c:pt idx="407">
                  <c:v>0.40000000000000802</c:v>
                </c:pt>
                <c:pt idx="408">
                  <c:v>0.37000000000000799</c:v>
                </c:pt>
                <c:pt idx="409">
                  <c:v>0.94000000000000805</c:v>
                </c:pt>
                <c:pt idx="410">
                  <c:v>1.68</c:v>
                </c:pt>
                <c:pt idx="411">
                  <c:v>1.4701</c:v>
                </c:pt>
                <c:pt idx="412">
                  <c:v>0.95000000000000795</c:v>
                </c:pt>
                <c:pt idx="413">
                  <c:v>0.33000000000000701</c:v>
                </c:pt>
                <c:pt idx="414">
                  <c:v>1.1402000000000001</c:v>
                </c:pt>
                <c:pt idx="415">
                  <c:v>2.2400000000000002</c:v>
                </c:pt>
                <c:pt idx="416">
                  <c:v>0.81010000000000804</c:v>
                </c:pt>
                <c:pt idx="417">
                  <c:v>0.66000000000000802</c:v>
                </c:pt>
                <c:pt idx="418">
                  <c:v>0.62000000000000799</c:v>
                </c:pt>
                <c:pt idx="419" formatCode="0.00E+00">
                  <c:v>8.3353463020685502E-15</c:v>
                </c:pt>
                <c:pt idx="420">
                  <c:v>0.61000000000000798</c:v>
                </c:pt>
                <c:pt idx="421">
                  <c:v>0.52000000000000801</c:v>
                </c:pt>
                <c:pt idx="422">
                  <c:v>1.76</c:v>
                </c:pt>
                <c:pt idx="423">
                  <c:v>0.49000000000000798</c:v>
                </c:pt>
                <c:pt idx="424">
                  <c:v>1.9</c:v>
                </c:pt>
                <c:pt idx="425">
                  <c:v>0.79000000000000903</c:v>
                </c:pt>
                <c:pt idx="426">
                  <c:v>3.16</c:v>
                </c:pt>
                <c:pt idx="427">
                  <c:v>1.34</c:v>
                </c:pt>
                <c:pt idx="428">
                  <c:v>0.55000000000000904</c:v>
                </c:pt>
                <c:pt idx="429">
                  <c:v>1.22</c:v>
                </c:pt>
                <c:pt idx="430">
                  <c:v>2.2999999999999998</c:v>
                </c:pt>
                <c:pt idx="431">
                  <c:v>0.450000000000009</c:v>
                </c:pt>
                <c:pt idx="432">
                  <c:v>0.21000000000000901</c:v>
                </c:pt>
                <c:pt idx="433">
                  <c:v>0.40000000000000902</c:v>
                </c:pt>
                <c:pt idx="434">
                  <c:v>1.0700000000000101</c:v>
                </c:pt>
                <c:pt idx="435">
                  <c:v>0.81000000000001005</c:v>
                </c:pt>
                <c:pt idx="436">
                  <c:v>0.42000000000000998</c:v>
                </c:pt>
                <c:pt idx="437">
                  <c:v>1.3300000000000101</c:v>
                </c:pt>
                <c:pt idx="438">
                  <c:v>2.3500000000000099</c:v>
                </c:pt>
                <c:pt idx="439">
                  <c:v>1.4300000000000099</c:v>
                </c:pt>
                <c:pt idx="440">
                  <c:v>2.0000000000000102</c:v>
                </c:pt>
                <c:pt idx="441">
                  <c:v>2.1300000000000101</c:v>
                </c:pt>
                <c:pt idx="442">
                  <c:v>0.42000000000000998</c:v>
                </c:pt>
                <c:pt idx="443">
                  <c:v>0.61000000000000998</c:v>
                </c:pt>
                <c:pt idx="444">
                  <c:v>0.37000000000000999</c:v>
                </c:pt>
                <c:pt idx="445">
                  <c:v>1.02000000000001</c:v>
                </c:pt>
                <c:pt idx="446">
                  <c:v>1.3900000000000099</c:v>
                </c:pt>
                <c:pt idx="447">
                  <c:v>1.29000000000001</c:v>
                </c:pt>
                <c:pt idx="448">
                  <c:v>1.2000000000000099</c:v>
                </c:pt>
                <c:pt idx="449">
                  <c:v>0.68000000000001004</c:v>
                </c:pt>
                <c:pt idx="450">
                  <c:v>2.0600000000000098</c:v>
                </c:pt>
                <c:pt idx="451">
                  <c:v>0.20010000000000999</c:v>
                </c:pt>
                <c:pt idx="452">
                  <c:v>1.8400000000000101</c:v>
                </c:pt>
                <c:pt idx="453">
                  <c:v>0.91020000000001</c:v>
                </c:pt>
                <c:pt idx="454">
                  <c:v>0.42000000000000998</c:v>
                </c:pt>
                <c:pt idx="455">
                  <c:v>0.78010000000001001</c:v>
                </c:pt>
                <c:pt idx="456">
                  <c:v>1.1600000000000099</c:v>
                </c:pt>
                <c:pt idx="457">
                  <c:v>1.37</c:v>
                </c:pt>
                <c:pt idx="458">
                  <c:v>1.1500000000000099</c:v>
                </c:pt>
                <c:pt idx="459">
                  <c:v>1.4300000000000099</c:v>
                </c:pt>
                <c:pt idx="460">
                  <c:v>0.72010000000000995</c:v>
                </c:pt>
                <c:pt idx="461">
                  <c:v>0.60010000000000996</c:v>
                </c:pt>
                <c:pt idx="462">
                  <c:v>1.1100000000000101</c:v>
                </c:pt>
                <c:pt idx="463">
                  <c:v>0.85000000000000997</c:v>
                </c:pt>
                <c:pt idx="464">
                  <c:v>0.75010000000000898</c:v>
                </c:pt>
                <c:pt idx="465">
                  <c:v>0.41000000000000902</c:v>
                </c:pt>
                <c:pt idx="466">
                  <c:v>0.77010000000001</c:v>
                </c:pt>
                <c:pt idx="467">
                  <c:v>0.79000000000000903</c:v>
                </c:pt>
                <c:pt idx="468">
                  <c:v>0.69000000000000905</c:v>
                </c:pt>
                <c:pt idx="469">
                  <c:v>1.2501</c:v>
                </c:pt>
                <c:pt idx="470">
                  <c:v>1.78000000000001</c:v>
                </c:pt>
                <c:pt idx="471">
                  <c:v>2.0200000000000098</c:v>
                </c:pt>
                <c:pt idx="472">
                  <c:v>1.1200000000000101</c:v>
                </c:pt>
                <c:pt idx="473">
                  <c:v>3.2900000000000098</c:v>
                </c:pt>
                <c:pt idx="474">
                  <c:v>2.6002000000000098</c:v>
                </c:pt>
                <c:pt idx="475">
                  <c:v>0.78000000000001002</c:v>
                </c:pt>
                <c:pt idx="476">
                  <c:v>0.76000000000001</c:v>
                </c:pt>
                <c:pt idx="477">
                  <c:v>1.72000000000001</c:v>
                </c:pt>
                <c:pt idx="478">
                  <c:v>0.89000000000001001</c:v>
                </c:pt>
                <c:pt idx="479">
                  <c:v>1.9500000000000099</c:v>
                </c:pt>
                <c:pt idx="480">
                  <c:v>0.33000000000001001</c:v>
                </c:pt>
                <c:pt idx="481">
                  <c:v>0.97040000000001003</c:v>
                </c:pt>
                <c:pt idx="482">
                  <c:v>1.5900000000000101</c:v>
                </c:pt>
                <c:pt idx="483">
                  <c:v>1.07010000000001</c:v>
                </c:pt>
                <c:pt idx="484">
                  <c:v>0.99010000000000997</c:v>
                </c:pt>
                <c:pt idx="485">
                  <c:v>1.73000000000001</c:v>
                </c:pt>
                <c:pt idx="486">
                  <c:v>3.53000000000001</c:v>
                </c:pt>
                <c:pt idx="487">
                  <c:v>0.35010000000001001</c:v>
                </c:pt>
                <c:pt idx="488">
                  <c:v>0.78000000000001002</c:v>
                </c:pt>
                <c:pt idx="489">
                  <c:v>0.88000000000001</c:v>
                </c:pt>
                <c:pt idx="490">
                  <c:v>0.65000000000001001</c:v>
                </c:pt>
                <c:pt idx="491">
                  <c:v>1.0800000000000101</c:v>
                </c:pt>
                <c:pt idx="492">
                  <c:v>0.58000000000000995</c:v>
                </c:pt>
                <c:pt idx="493">
                  <c:v>1.61</c:v>
                </c:pt>
                <c:pt idx="494">
                  <c:v>1.3600000000000101</c:v>
                </c:pt>
                <c:pt idx="495">
                  <c:v>1.27000000000001</c:v>
                </c:pt>
                <c:pt idx="496">
                  <c:v>1.58020000000001</c:v>
                </c:pt>
                <c:pt idx="497">
                  <c:v>2.4402000000000101</c:v>
                </c:pt>
                <c:pt idx="498">
                  <c:v>1.22000000000001</c:v>
                </c:pt>
                <c:pt idx="499">
                  <c:v>1.6801000000000099</c:v>
                </c:pt>
                <c:pt idx="500">
                  <c:v>0.48000000000000898</c:v>
                </c:pt>
                <c:pt idx="501">
                  <c:v>0.18000000000000899</c:v>
                </c:pt>
                <c:pt idx="502">
                  <c:v>1.02</c:v>
                </c:pt>
                <c:pt idx="503">
                  <c:v>0.46000000000000901</c:v>
                </c:pt>
                <c:pt idx="504">
                  <c:v>0.68000000000000904</c:v>
                </c:pt>
                <c:pt idx="505">
                  <c:v>1.65</c:v>
                </c:pt>
                <c:pt idx="506">
                  <c:v>0.74000000000000898</c:v>
                </c:pt>
                <c:pt idx="507">
                  <c:v>1.4</c:v>
                </c:pt>
                <c:pt idx="508">
                  <c:v>0.510000000000009</c:v>
                </c:pt>
                <c:pt idx="509">
                  <c:v>7.78000000000001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47-014D-BE6F-200CC842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535312"/>
        <c:axId val="462899904"/>
      </c:lineChart>
      <c:catAx>
        <c:axId val="34953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99904"/>
        <c:crosses val="autoZero"/>
        <c:auto val="1"/>
        <c:lblAlgn val="ctr"/>
        <c:lblOffset val="100"/>
        <c:tickLblSkip val="15"/>
        <c:noMultiLvlLbl val="0"/>
      </c:catAx>
      <c:valAx>
        <c:axId val="4628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5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Months</a:t>
            </a:r>
            <a:r>
              <a:rPr lang="en-US" baseline="0"/>
              <a:t> with </a:t>
            </a:r>
            <a:r>
              <a:rPr lang="en-US"/>
              <a:t>Maxmium 6-Hour Total Preciptation</a:t>
            </a:r>
            <a:r>
              <a:rPr lang="en-US" baseline="0"/>
              <a:t> Above 3 Inches for STL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STL!$K$4:$K$513</c:f>
              <c:strCache>
                <c:ptCount val="510"/>
                <c:pt idx="0">
                  <c:v>1980-01</c:v>
                </c:pt>
                <c:pt idx="1">
                  <c:v>1980-02</c:v>
                </c:pt>
                <c:pt idx="2">
                  <c:v>1980-03</c:v>
                </c:pt>
                <c:pt idx="3">
                  <c:v>1980-04</c:v>
                </c:pt>
                <c:pt idx="4">
                  <c:v>1980-05</c:v>
                </c:pt>
                <c:pt idx="5">
                  <c:v>1980-06</c:v>
                </c:pt>
                <c:pt idx="6">
                  <c:v>1980-07</c:v>
                </c:pt>
                <c:pt idx="7">
                  <c:v>1980-08</c:v>
                </c:pt>
                <c:pt idx="8">
                  <c:v>1980-09</c:v>
                </c:pt>
                <c:pt idx="9">
                  <c:v>1980-10</c:v>
                </c:pt>
                <c:pt idx="10">
                  <c:v>1980-11</c:v>
                </c:pt>
                <c:pt idx="11">
                  <c:v>1980-12</c:v>
                </c:pt>
                <c:pt idx="12">
                  <c:v>1981-01</c:v>
                </c:pt>
                <c:pt idx="13">
                  <c:v>1981-02</c:v>
                </c:pt>
                <c:pt idx="14">
                  <c:v>1981-03</c:v>
                </c:pt>
                <c:pt idx="15">
                  <c:v>1981-04</c:v>
                </c:pt>
                <c:pt idx="16">
                  <c:v>1981-05</c:v>
                </c:pt>
                <c:pt idx="17">
                  <c:v>1981-06</c:v>
                </c:pt>
                <c:pt idx="18">
                  <c:v>1981-07</c:v>
                </c:pt>
                <c:pt idx="19">
                  <c:v>1981-08</c:v>
                </c:pt>
                <c:pt idx="20">
                  <c:v>1981-09</c:v>
                </c:pt>
                <c:pt idx="21">
                  <c:v>1981-10</c:v>
                </c:pt>
                <c:pt idx="22">
                  <c:v>1981-11</c:v>
                </c:pt>
                <c:pt idx="23">
                  <c:v>1981-12</c:v>
                </c:pt>
                <c:pt idx="24">
                  <c:v>1982-01</c:v>
                </c:pt>
                <c:pt idx="25">
                  <c:v>1982-02</c:v>
                </c:pt>
                <c:pt idx="26">
                  <c:v>1982-03</c:v>
                </c:pt>
                <c:pt idx="27">
                  <c:v>1982-04</c:v>
                </c:pt>
                <c:pt idx="28">
                  <c:v>1982-05</c:v>
                </c:pt>
                <c:pt idx="29">
                  <c:v>1982-06</c:v>
                </c:pt>
                <c:pt idx="30">
                  <c:v>1982-07</c:v>
                </c:pt>
                <c:pt idx="31">
                  <c:v>1982-08</c:v>
                </c:pt>
                <c:pt idx="32">
                  <c:v>1982-09</c:v>
                </c:pt>
                <c:pt idx="33">
                  <c:v>1982-10</c:v>
                </c:pt>
                <c:pt idx="34">
                  <c:v>1982-11</c:v>
                </c:pt>
                <c:pt idx="35">
                  <c:v>1982-12</c:v>
                </c:pt>
                <c:pt idx="36">
                  <c:v>1983-01</c:v>
                </c:pt>
                <c:pt idx="37">
                  <c:v>1983-02</c:v>
                </c:pt>
                <c:pt idx="38">
                  <c:v>1983-03</c:v>
                </c:pt>
                <c:pt idx="39">
                  <c:v>1983-04</c:v>
                </c:pt>
                <c:pt idx="40">
                  <c:v>1983-05</c:v>
                </c:pt>
                <c:pt idx="41">
                  <c:v>1983-06</c:v>
                </c:pt>
                <c:pt idx="42">
                  <c:v>1983-07</c:v>
                </c:pt>
                <c:pt idx="43">
                  <c:v>1983-08</c:v>
                </c:pt>
                <c:pt idx="44">
                  <c:v>1983-09</c:v>
                </c:pt>
                <c:pt idx="45">
                  <c:v>1983-10</c:v>
                </c:pt>
                <c:pt idx="46">
                  <c:v>1983-11</c:v>
                </c:pt>
                <c:pt idx="47">
                  <c:v>1983-12</c:v>
                </c:pt>
                <c:pt idx="48">
                  <c:v>1984-01</c:v>
                </c:pt>
                <c:pt idx="49">
                  <c:v>1984-02</c:v>
                </c:pt>
                <c:pt idx="50">
                  <c:v>1984-03</c:v>
                </c:pt>
                <c:pt idx="51">
                  <c:v>1984-04</c:v>
                </c:pt>
                <c:pt idx="52">
                  <c:v>1984-05</c:v>
                </c:pt>
                <c:pt idx="53">
                  <c:v>1984-06</c:v>
                </c:pt>
                <c:pt idx="54">
                  <c:v>1984-07</c:v>
                </c:pt>
                <c:pt idx="55">
                  <c:v>1984-08</c:v>
                </c:pt>
                <c:pt idx="56">
                  <c:v>1984-09</c:v>
                </c:pt>
                <c:pt idx="57">
                  <c:v>1984-10</c:v>
                </c:pt>
                <c:pt idx="58">
                  <c:v>1984-11</c:v>
                </c:pt>
                <c:pt idx="59">
                  <c:v>1984-12</c:v>
                </c:pt>
                <c:pt idx="60">
                  <c:v>1985-01</c:v>
                </c:pt>
                <c:pt idx="61">
                  <c:v>1985-02</c:v>
                </c:pt>
                <c:pt idx="62">
                  <c:v>1985-03</c:v>
                </c:pt>
                <c:pt idx="63">
                  <c:v>1985-04</c:v>
                </c:pt>
                <c:pt idx="64">
                  <c:v>1985-05</c:v>
                </c:pt>
                <c:pt idx="65">
                  <c:v>1985-06</c:v>
                </c:pt>
                <c:pt idx="66">
                  <c:v>1985-08</c:v>
                </c:pt>
                <c:pt idx="67">
                  <c:v>1985-09</c:v>
                </c:pt>
                <c:pt idx="68">
                  <c:v>1985-10</c:v>
                </c:pt>
                <c:pt idx="69">
                  <c:v>1985-11</c:v>
                </c:pt>
                <c:pt idx="70">
                  <c:v>1985-12</c:v>
                </c:pt>
                <c:pt idx="71">
                  <c:v>1986-01</c:v>
                </c:pt>
                <c:pt idx="72">
                  <c:v>1986-02</c:v>
                </c:pt>
                <c:pt idx="73">
                  <c:v>1986-03</c:v>
                </c:pt>
                <c:pt idx="74">
                  <c:v>1986-04</c:v>
                </c:pt>
                <c:pt idx="75">
                  <c:v>1986-05</c:v>
                </c:pt>
                <c:pt idx="76">
                  <c:v>1986-06</c:v>
                </c:pt>
                <c:pt idx="77">
                  <c:v>1986-07</c:v>
                </c:pt>
                <c:pt idx="78">
                  <c:v>1986-08</c:v>
                </c:pt>
                <c:pt idx="79">
                  <c:v>1986-09</c:v>
                </c:pt>
                <c:pt idx="80">
                  <c:v>1986-10</c:v>
                </c:pt>
                <c:pt idx="81">
                  <c:v>1986-11</c:v>
                </c:pt>
                <c:pt idx="82">
                  <c:v>1986-12</c:v>
                </c:pt>
                <c:pt idx="83">
                  <c:v>1987-01</c:v>
                </c:pt>
                <c:pt idx="84">
                  <c:v>1987-02</c:v>
                </c:pt>
                <c:pt idx="85">
                  <c:v>1987-03</c:v>
                </c:pt>
                <c:pt idx="86">
                  <c:v>1987-04</c:v>
                </c:pt>
                <c:pt idx="87">
                  <c:v>1987-05</c:v>
                </c:pt>
                <c:pt idx="88">
                  <c:v>1987-06</c:v>
                </c:pt>
                <c:pt idx="89">
                  <c:v>1987-07</c:v>
                </c:pt>
                <c:pt idx="90">
                  <c:v>1987-08</c:v>
                </c:pt>
                <c:pt idx="91">
                  <c:v>1987-09</c:v>
                </c:pt>
                <c:pt idx="92">
                  <c:v>1987-10</c:v>
                </c:pt>
                <c:pt idx="93">
                  <c:v>1987-11</c:v>
                </c:pt>
                <c:pt idx="94">
                  <c:v>1987-12</c:v>
                </c:pt>
                <c:pt idx="95">
                  <c:v>1988-01</c:v>
                </c:pt>
                <c:pt idx="96">
                  <c:v>1988-02</c:v>
                </c:pt>
                <c:pt idx="97">
                  <c:v>1988-03</c:v>
                </c:pt>
                <c:pt idx="98">
                  <c:v>1988-04</c:v>
                </c:pt>
                <c:pt idx="99">
                  <c:v>1988-05</c:v>
                </c:pt>
                <c:pt idx="100">
                  <c:v>1988-06</c:v>
                </c:pt>
                <c:pt idx="101">
                  <c:v>1988-07</c:v>
                </c:pt>
                <c:pt idx="102">
                  <c:v>1988-08</c:v>
                </c:pt>
                <c:pt idx="103">
                  <c:v>1988-09</c:v>
                </c:pt>
                <c:pt idx="104">
                  <c:v>1988-10</c:v>
                </c:pt>
                <c:pt idx="105">
                  <c:v>1988-11</c:v>
                </c:pt>
                <c:pt idx="106">
                  <c:v>1988-12</c:v>
                </c:pt>
                <c:pt idx="107">
                  <c:v>1989-01</c:v>
                </c:pt>
                <c:pt idx="108">
                  <c:v>1989-02</c:v>
                </c:pt>
                <c:pt idx="109">
                  <c:v>1989-03</c:v>
                </c:pt>
                <c:pt idx="110">
                  <c:v>1989-04</c:v>
                </c:pt>
                <c:pt idx="111">
                  <c:v>1989-05</c:v>
                </c:pt>
                <c:pt idx="112">
                  <c:v>1989-06</c:v>
                </c:pt>
                <c:pt idx="113">
                  <c:v>1989-07</c:v>
                </c:pt>
                <c:pt idx="114">
                  <c:v>1989-08</c:v>
                </c:pt>
                <c:pt idx="115">
                  <c:v>1989-09</c:v>
                </c:pt>
                <c:pt idx="116">
                  <c:v>1989-10</c:v>
                </c:pt>
                <c:pt idx="117">
                  <c:v>1989-11</c:v>
                </c:pt>
                <c:pt idx="118">
                  <c:v>1989-12</c:v>
                </c:pt>
                <c:pt idx="119">
                  <c:v>1990-01</c:v>
                </c:pt>
                <c:pt idx="120">
                  <c:v>1990-02</c:v>
                </c:pt>
                <c:pt idx="121">
                  <c:v>1990-03</c:v>
                </c:pt>
                <c:pt idx="122">
                  <c:v>1990-04</c:v>
                </c:pt>
                <c:pt idx="123">
                  <c:v>1990-05</c:v>
                </c:pt>
                <c:pt idx="124">
                  <c:v>1990-06</c:v>
                </c:pt>
                <c:pt idx="125">
                  <c:v>1990-07</c:v>
                </c:pt>
                <c:pt idx="126">
                  <c:v>1990-08</c:v>
                </c:pt>
                <c:pt idx="127">
                  <c:v>1990-09</c:v>
                </c:pt>
                <c:pt idx="128">
                  <c:v>1990-10</c:v>
                </c:pt>
                <c:pt idx="129">
                  <c:v>1990-11</c:v>
                </c:pt>
                <c:pt idx="130">
                  <c:v>1990-12</c:v>
                </c:pt>
                <c:pt idx="131">
                  <c:v>1991-01</c:v>
                </c:pt>
                <c:pt idx="132">
                  <c:v>1991-02</c:v>
                </c:pt>
                <c:pt idx="133">
                  <c:v>1991-03</c:v>
                </c:pt>
                <c:pt idx="134">
                  <c:v>1991-04</c:v>
                </c:pt>
                <c:pt idx="135">
                  <c:v>1991-05</c:v>
                </c:pt>
                <c:pt idx="136">
                  <c:v>1991-06</c:v>
                </c:pt>
                <c:pt idx="137">
                  <c:v>1991-07</c:v>
                </c:pt>
                <c:pt idx="138">
                  <c:v>1991-08</c:v>
                </c:pt>
                <c:pt idx="139">
                  <c:v>1991-09</c:v>
                </c:pt>
                <c:pt idx="140">
                  <c:v>1991-10</c:v>
                </c:pt>
                <c:pt idx="141">
                  <c:v>1991-11</c:v>
                </c:pt>
                <c:pt idx="142">
                  <c:v>1991-12</c:v>
                </c:pt>
                <c:pt idx="143">
                  <c:v>1992-01</c:v>
                </c:pt>
                <c:pt idx="144">
                  <c:v>1992-02</c:v>
                </c:pt>
                <c:pt idx="145">
                  <c:v>1992-03</c:v>
                </c:pt>
                <c:pt idx="146">
                  <c:v>1992-04</c:v>
                </c:pt>
                <c:pt idx="147">
                  <c:v>1992-05</c:v>
                </c:pt>
                <c:pt idx="148">
                  <c:v>1992-06</c:v>
                </c:pt>
                <c:pt idx="149">
                  <c:v>1992-07</c:v>
                </c:pt>
                <c:pt idx="150">
                  <c:v>1992-08</c:v>
                </c:pt>
                <c:pt idx="151">
                  <c:v>1992-09</c:v>
                </c:pt>
                <c:pt idx="152">
                  <c:v>1992-10</c:v>
                </c:pt>
                <c:pt idx="153">
                  <c:v>1992-11</c:v>
                </c:pt>
                <c:pt idx="154">
                  <c:v>1992-12</c:v>
                </c:pt>
                <c:pt idx="155">
                  <c:v>1993-01</c:v>
                </c:pt>
                <c:pt idx="156">
                  <c:v>1993-02</c:v>
                </c:pt>
                <c:pt idx="157">
                  <c:v>1993-03</c:v>
                </c:pt>
                <c:pt idx="158">
                  <c:v>1993-04</c:v>
                </c:pt>
                <c:pt idx="159">
                  <c:v>1993-05</c:v>
                </c:pt>
                <c:pt idx="160">
                  <c:v>1993-06</c:v>
                </c:pt>
                <c:pt idx="161">
                  <c:v>1993-07</c:v>
                </c:pt>
                <c:pt idx="162">
                  <c:v>1993-08</c:v>
                </c:pt>
                <c:pt idx="163">
                  <c:v>1993-09</c:v>
                </c:pt>
                <c:pt idx="164">
                  <c:v>1993-10</c:v>
                </c:pt>
                <c:pt idx="165">
                  <c:v>1993-11</c:v>
                </c:pt>
                <c:pt idx="166">
                  <c:v>1993-12</c:v>
                </c:pt>
                <c:pt idx="167">
                  <c:v>1994-01</c:v>
                </c:pt>
                <c:pt idx="168">
                  <c:v>1994-02</c:v>
                </c:pt>
                <c:pt idx="169">
                  <c:v>1994-03</c:v>
                </c:pt>
                <c:pt idx="170">
                  <c:v>1994-04</c:v>
                </c:pt>
                <c:pt idx="171">
                  <c:v>1994-05</c:v>
                </c:pt>
                <c:pt idx="172">
                  <c:v>1994-06</c:v>
                </c:pt>
                <c:pt idx="173">
                  <c:v>1994-07</c:v>
                </c:pt>
                <c:pt idx="174">
                  <c:v>1994-08</c:v>
                </c:pt>
                <c:pt idx="175">
                  <c:v>1994-09</c:v>
                </c:pt>
                <c:pt idx="176">
                  <c:v>1994-10</c:v>
                </c:pt>
                <c:pt idx="177">
                  <c:v>1994-11</c:v>
                </c:pt>
                <c:pt idx="178">
                  <c:v>1994-12</c:v>
                </c:pt>
                <c:pt idx="179">
                  <c:v>1995-01</c:v>
                </c:pt>
                <c:pt idx="180">
                  <c:v>1995-02</c:v>
                </c:pt>
                <c:pt idx="181">
                  <c:v>1995-03</c:v>
                </c:pt>
                <c:pt idx="182">
                  <c:v>1995-04</c:v>
                </c:pt>
                <c:pt idx="183">
                  <c:v>1995-05</c:v>
                </c:pt>
                <c:pt idx="184">
                  <c:v>1995-06</c:v>
                </c:pt>
                <c:pt idx="185">
                  <c:v>1995-07</c:v>
                </c:pt>
                <c:pt idx="186">
                  <c:v>1995-08</c:v>
                </c:pt>
                <c:pt idx="187">
                  <c:v>1995-09</c:v>
                </c:pt>
                <c:pt idx="188">
                  <c:v>1995-10</c:v>
                </c:pt>
                <c:pt idx="189">
                  <c:v>1995-11</c:v>
                </c:pt>
                <c:pt idx="190">
                  <c:v>1995-12</c:v>
                </c:pt>
                <c:pt idx="191">
                  <c:v>1996-01</c:v>
                </c:pt>
                <c:pt idx="192">
                  <c:v>1996-02</c:v>
                </c:pt>
                <c:pt idx="193">
                  <c:v>1996-03</c:v>
                </c:pt>
                <c:pt idx="194">
                  <c:v>1996-04</c:v>
                </c:pt>
                <c:pt idx="195">
                  <c:v>1996-05</c:v>
                </c:pt>
                <c:pt idx="196">
                  <c:v>1996-06</c:v>
                </c:pt>
                <c:pt idx="197">
                  <c:v>1996-07</c:v>
                </c:pt>
                <c:pt idx="198">
                  <c:v>1996-08</c:v>
                </c:pt>
                <c:pt idx="199">
                  <c:v>1996-09</c:v>
                </c:pt>
                <c:pt idx="200">
                  <c:v>1996-10</c:v>
                </c:pt>
                <c:pt idx="201">
                  <c:v>1996-11</c:v>
                </c:pt>
                <c:pt idx="202">
                  <c:v>1996-12</c:v>
                </c:pt>
                <c:pt idx="203">
                  <c:v>1997-01</c:v>
                </c:pt>
                <c:pt idx="204">
                  <c:v>1997-02</c:v>
                </c:pt>
                <c:pt idx="205">
                  <c:v>1997-03</c:v>
                </c:pt>
                <c:pt idx="206">
                  <c:v>1997-04</c:v>
                </c:pt>
                <c:pt idx="207">
                  <c:v>1997-05</c:v>
                </c:pt>
                <c:pt idx="208">
                  <c:v>1997-06</c:v>
                </c:pt>
                <c:pt idx="209">
                  <c:v>1997-07</c:v>
                </c:pt>
                <c:pt idx="210">
                  <c:v>1997-08</c:v>
                </c:pt>
                <c:pt idx="211">
                  <c:v>1997-09</c:v>
                </c:pt>
                <c:pt idx="212">
                  <c:v>1997-10</c:v>
                </c:pt>
                <c:pt idx="213">
                  <c:v>1997-11</c:v>
                </c:pt>
                <c:pt idx="214">
                  <c:v>1997-12</c:v>
                </c:pt>
                <c:pt idx="215">
                  <c:v>1998-01</c:v>
                </c:pt>
                <c:pt idx="216">
                  <c:v>1998-02</c:v>
                </c:pt>
                <c:pt idx="217">
                  <c:v>1998-03</c:v>
                </c:pt>
                <c:pt idx="218">
                  <c:v>1998-04</c:v>
                </c:pt>
                <c:pt idx="219">
                  <c:v>1998-05</c:v>
                </c:pt>
                <c:pt idx="220">
                  <c:v>1998-06</c:v>
                </c:pt>
                <c:pt idx="221">
                  <c:v>1998-07</c:v>
                </c:pt>
                <c:pt idx="222">
                  <c:v>1998-08</c:v>
                </c:pt>
                <c:pt idx="223">
                  <c:v>1998-09</c:v>
                </c:pt>
                <c:pt idx="224">
                  <c:v>1998-10</c:v>
                </c:pt>
                <c:pt idx="225">
                  <c:v>1998-11</c:v>
                </c:pt>
                <c:pt idx="226">
                  <c:v>1998-12</c:v>
                </c:pt>
                <c:pt idx="227">
                  <c:v>1999-01</c:v>
                </c:pt>
                <c:pt idx="228">
                  <c:v>1999-02</c:v>
                </c:pt>
                <c:pt idx="229">
                  <c:v>1999-03</c:v>
                </c:pt>
                <c:pt idx="230">
                  <c:v>1999-04</c:v>
                </c:pt>
                <c:pt idx="231">
                  <c:v>1999-05</c:v>
                </c:pt>
                <c:pt idx="232">
                  <c:v>1999-06</c:v>
                </c:pt>
                <c:pt idx="233">
                  <c:v>1999-07</c:v>
                </c:pt>
                <c:pt idx="234">
                  <c:v>1999-08</c:v>
                </c:pt>
                <c:pt idx="235">
                  <c:v>1999-09</c:v>
                </c:pt>
                <c:pt idx="236">
                  <c:v>1999-10</c:v>
                </c:pt>
                <c:pt idx="237">
                  <c:v>1999-11</c:v>
                </c:pt>
                <c:pt idx="238">
                  <c:v>1999-12</c:v>
                </c:pt>
                <c:pt idx="239">
                  <c:v>2000-01</c:v>
                </c:pt>
                <c:pt idx="240">
                  <c:v>2000-02</c:v>
                </c:pt>
                <c:pt idx="241">
                  <c:v>2000-03</c:v>
                </c:pt>
                <c:pt idx="242">
                  <c:v>2000-04</c:v>
                </c:pt>
                <c:pt idx="243">
                  <c:v>2000-05</c:v>
                </c:pt>
                <c:pt idx="244">
                  <c:v>2000-06</c:v>
                </c:pt>
                <c:pt idx="245">
                  <c:v>2000-07</c:v>
                </c:pt>
                <c:pt idx="246">
                  <c:v>2000-08</c:v>
                </c:pt>
                <c:pt idx="247">
                  <c:v>2000-09</c:v>
                </c:pt>
                <c:pt idx="248">
                  <c:v>2000-10</c:v>
                </c:pt>
                <c:pt idx="249">
                  <c:v>2000-11</c:v>
                </c:pt>
                <c:pt idx="250">
                  <c:v>2000-12</c:v>
                </c:pt>
                <c:pt idx="251">
                  <c:v>2001-01</c:v>
                </c:pt>
                <c:pt idx="252">
                  <c:v>2001-02</c:v>
                </c:pt>
                <c:pt idx="253">
                  <c:v>2001-03</c:v>
                </c:pt>
                <c:pt idx="254">
                  <c:v>2001-04</c:v>
                </c:pt>
                <c:pt idx="255">
                  <c:v>2001-05</c:v>
                </c:pt>
                <c:pt idx="256">
                  <c:v>2001-06</c:v>
                </c:pt>
                <c:pt idx="257">
                  <c:v>2001-07</c:v>
                </c:pt>
                <c:pt idx="258">
                  <c:v>2001-08</c:v>
                </c:pt>
                <c:pt idx="259">
                  <c:v>2001-09</c:v>
                </c:pt>
                <c:pt idx="260">
                  <c:v>2001-10</c:v>
                </c:pt>
                <c:pt idx="261">
                  <c:v>2001-11</c:v>
                </c:pt>
                <c:pt idx="262">
                  <c:v>2001-12</c:v>
                </c:pt>
                <c:pt idx="263">
                  <c:v>2002-01</c:v>
                </c:pt>
                <c:pt idx="264">
                  <c:v>2002-02</c:v>
                </c:pt>
                <c:pt idx="265">
                  <c:v>2002-03</c:v>
                </c:pt>
                <c:pt idx="266">
                  <c:v>2002-04</c:v>
                </c:pt>
                <c:pt idx="267">
                  <c:v>2002-05</c:v>
                </c:pt>
                <c:pt idx="268">
                  <c:v>2002-06</c:v>
                </c:pt>
                <c:pt idx="269">
                  <c:v>2002-07</c:v>
                </c:pt>
                <c:pt idx="270">
                  <c:v>2002-08</c:v>
                </c:pt>
                <c:pt idx="271">
                  <c:v>2002-09</c:v>
                </c:pt>
                <c:pt idx="272">
                  <c:v>2002-10</c:v>
                </c:pt>
                <c:pt idx="273">
                  <c:v>2002-11</c:v>
                </c:pt>
                <c:pt idx="274">
                  <c:v>2002-12</c:v>
                </c:pt>
                <c:pt idx="275">
                  <c:v>2003-01</c:v>
                </c:pt>
                <c:pt idx="276">
                  <c:v>2003-02</c:v>
                </c:pt>
                <c:pt idx="277">
                  <c:v>2003-03</c:v>
                </c:pt>
                <c:pt idx="278">
                  <c:v>2003-04</c:v>
                </c:pt>
                <c:pt idx="279">
                  <c:v>2003-05</c:v>
                </c:pt>
                <c:pt idx="280">
                  <c:v>2003-06</c:v>
                </c:pt>
                <c:pt idx="281">
                  <c:v>2003-07</c:v>
                </c:pt>
                <c:pt idx="282">
                  <c:v>2003-08</c:v>
                </c:pt>
                <c:pt idx="283">
                  <c:v>2003-09</c:v>
                </c:pt>
                <c:pt idx="284">
                  <c:v>2003-10</c:v>
                </c:pt>
                <c:pt idx="285">
                  <c:v>2003-11</c:v>
                </c:pt>
                <c:pt idx="286">
                  <c:v>2003-12</c:v>
                </c:pt>
                <c:pt idx="287">
                  <c:v>2004-01</c:v>
                </c:pt>
                <c:pt idx="288">
                  <c:v>2004-02</c:v>
                </c:pt>
                <c:pt idx="289">
                  <c:v>2004-03</c:v>
                </c:pt>
                <c:pt idx="290">
                  <c:v>2004-04</c:v>
                </c:pt>
                <c:pt idx="291">
                  <c:v>2004-05</c:v>
                </c:pt>
                <c:pt idx="292">
                  <c:v>2004-06</c:v>
                </c:pt>
                <c:pt idx="293">
                  <c:v>2004-07</c:v>
                </c:pt>
                <c:pt idx="294">
                  <c:v>2004-08</c:v>
                </c:pt>
                <c:pt idx="295">
                  <c:v>2004-09</c:v>
                </c:pt>
                <c:pt idx="296">
                  <c:v>2004-10</c:v>
                </c:pt>
                <c:pt idx="297">
                  <c:v>2004-11</c:v>
                </c:pt>
                <c:pt idx="298">
                  <c:v>2004-12</c:v>
                </c:pt>
                <c:pt idx="299">
                  <c:v>2005-01</c:v>
                </c:pt>
                <c:pt idx="300">
                  <c:v>2005-02</c:v>
                </c:pt>
                <c:pt idx="301">
                  <c:v>2005-03</c:v>
                </c:pt>
                <c:pt idx="302">
                  <c:v>2005-04</c:v>
                </c:pt>
                <c:pt idx="303">
                  <c:v>2005-05</c:v>
                </c:pt>
                <c:pt idx="304">
                  <c:v>2005-06</c:v>
                </c:pt>
                <c:pt idx="305">
                  <c:v>2005-07</c:v>
                </c:pt>
                <c:pt idx="306">
                  <c:v>2005-08</c:v>
                </c:pt>
                <c:pt idx="307">
                  <c:v>2005-09</c:v>
                </c:pt>
                <c:pt idx="308">
                  <c:v>2005-10</c:v>
                </c:pt>
                <c:pt idx="309">
                  <c:v>2005-11</c:v>
                </c:pt>
                <c:pt idx="310">
                  <c:v>2005-12</c:v>
                </c:pt>
                <c:pt idx="311">
                  <c:v>2006-01</c:v>
                </c:pt>
                <c:pt idx="312">
                  <c:v>2006-02</c:v>
                </c:pt>
                <c:pt idx="313">
                  <c:v>2006-03</c:v>
                </c:pt>
                <c:pt idx="314">
                  <c:v>2006-04</c:v>
                </c:pt>
                <c:pt idx="315">
                  <c:v>2006-05</c:v>
                </c:pt>
                <c:pt idx="316">
                  <c:v>2006-06</c:v>
                </c:pt>
                <c:pt idx="317">
                  <c:v>2006-07</c:v>
                </c:pt>
                <c:pt idx="318">
                  <c:v>2006-08</c:v>
                </c:pt>
                <c:pt idx="319">
                  <c:v>2006-09</c:v>
                </c:pt>
                <c:pt idx="320">
                  <c:v>2006-10</c:v>
                </c:pt>
                <c:pt idx="321">
                  <c:v>2006-11</c:v>
                </c:pt>
                <c:pt idx="322">
                  <c:v>2006-12</c:v>
                </c:pt>
                <c:pt idx="323">
                  <c:v>2007-01</c:v>
                </c:pt>
                <c:pt idx="324">
                  <c:v>2007-02</c:v>
                </c:pt>
                <c:pt idx="325">
                  <c:v>2007-03</c:v>
                </c:pt>
                <c:pt idx="326">
                  <c:v>2007-04</c:v>
                </c:pt>
                <c:pt idx="327">
                  <c:v>2007-05</c:v>
                </c:pt>
                <c:pt idx="328">
                  <c:v>2007-06</c:v>
                </c:pt>
                <c:pt idx="329">
                  <c:v>2007-07</c:v>
                </c:pt>
                <c:pt idx="330">
                  <c:v>2007-08</c:v>
                </c:pt>
                <c:pt idx="331">
                  <c:v>2007-09</c:v>
                </c:pt>
                <c:pt idx="332">
                  <c:v>2007-10</c:v>
                </c:pt>
                <c:pt idx="333">
                  <c:v>2007-11</c:v>
                </c:pt>
                <c:pt idx="334">
                  <c:v>2007-12</c:v>
                </c:pt>
                <c:pt idx="335">
                  <c:v>2008-01</c:v>
                </c:pt>
                <c:pt idx="336">
                  <c:v>2008-02</c:v>
                </c:pt>
                <c:pt idx="337">
                  <c:v>2008-03</c:v>
                </c:pt>
                <c:pt idx="338">
                  <c:v>2008-04</c:v>
                </c:pt>
                <c:pt idx="339">
                  <c:v>2008-05</c:v>
                </c:pt>
                <c:pt idx="340">
                  <c:v>2008-06</c:v>
                </c:pt>
                <c:pt idx="341">
                  <c:v>2008-07</c:v>
                </c:pt>
                <c:pt idx="342">
                  <c:v>2008-08</c:v>
                </c:pt>
                <c:pt idx="343">
                  <c:v>2008-09</c:v>
                </c:pt>
                <c:pt idx="344">
                  <c:v>2008-10</c:v>
                </c:pt>
                <c:pt idx="345">
                  <c:v>2008-11</c:v>
                </c:pt>
                <c:pt idx="346">
                  <c:v>2008-12</c:v>
                </c:pt>
                <c:pt idx="347">
                  <c:v>2009-01</c:v>
                </c:pt>
                <c:pt idx="348">
                  <c:v>2009-02</c:v>
                </c:pt>
                <c:pt idx="349">
                  <c:v>2009-03</c:v>
                </c:pt>
                <c:pt idx="350">
                  <c:v>2009-04</c:v>
                </c:pt>
                <c:pt idx="351">
                  <c:v>2009-05</c:v>
                </c:pt>
                <c:pt idx="352">
                  <c:v>2009-06</c:v>
                </c:pt>
                <c:pt idx="353">
                  <c:v>2009-07</c:v>
                </c:pt>
                <c:pt idx="354">
                  <c:v>2009-08</c:v>
                </c:pt>
                <c:pt idx="355">
                  <c:v>2009-09</c:v>
                </c:pt>
                <c:pt idx="356">
                  <c:v>2009-10</c:v>
                </c:pt>
                <c:pt idx="357">
                  <c:v>2009-11</c:v>
                </c:pt>
                <c:pt idx="358">
                  <c:v>2009-12</c:v>
                </c:pt>
                <c:pt idx="359">
                  <c:v>2010-01</c:v>
                </c:pt>
                <c:pt idx="360">
                  <c:v>2010-02</c:v>
                </c:pt>
                <c:pt idx="361">
                  <c:v>2010-03</c:v>
                </c:pt>
                <c:pt idx="362">
                  <c:v>2010-04</c:v>
                </c:pt>
                <c:pt idx="363">
                  <c:v>2010-05</c:v>
                </c:pt>
                <c:pt idx="364">
                  <c:v>2010-06</c:v>
                </c:pt>
                <c:pt idx="365">
                  <c:v>2010-07</c:v>
                </c:pt>
                <c:pt idx="366">
                  <c:v>2010-08</c:v>
                </c:pt>
                <c:pt idx="367">
                  <c:v>2010-09</c:v>
                </c:pt>
                <c:pt idx="368">
                  <c:v>2010-10</c:v>
                </c:pt>
                <c:pt idx="369">
                  <c:v>2010-11</c:v>
                </c:pt>
                <c:pt idx="370">
                  <c:v>2010-12</c:v>
                </c:pt>
                <c:pt idx="371">
                  <c:v>2011-01</c:v>
                </c:pt>
                <c:pt idx="372">
                  <c:v>2011-02</c:v>
                </c:pt>
                <c:pt idx="373">
                  <c:v>2011-03</c:v>
                </c:pt>
                <c:pt idx="374">
                  <c:v>2011-04</c:v>
                </c:pt>
                <c:pt idx="375">
                  <c:v>2011-05</c:v>
                </c:pt>
                <c:pt idx="376">
                  <c:v>2011-06</c:v>
                </c:pt>
                <c:pt idx="377">
                  <c:v>2011-07</c:v>
                </c:pt>
                <c:pt idx="378">
                  <c:v>2011-08</c:v>
                </c:pt>
                <c:pt idx="379">
                  <c:v>2011-09</c:v>
                </c:pt>
                <c:pt idx="380">
                  <c:v>2011-10</c:v>
                </c:pt>
                <c:pt idx="381">
                  <c:v>2011-11</c:v>
                </c:pt>
                <c:pt idx="382">
                  <c:v>2011-12</c:v>
                </c:pt>
                <c:pt idx="383">
                  <c:v>2012-01</c:v>
                </c:pt>
                <c:pt idx="384">
                  <c:v>2012-02</c:v>
                </c:pt>
                <c:pt idx="385">
                  <c:v>2012-03</c:v>
                </c:pt>
                <c:pt idx="386">
                  <c:v>2012-04</c:v>
                </c:pt>
                <c:pt idx="387">
                  <c:v>2012-05</c:v>
                </c:pt>
                <c:pt idx="388">
                  <c:v>2012-06</c:v>
                </c:pt>
                <c:pt idx="389">
                  <c:v>2012-07</c:v>
                </c:pt>
                <c:pt idx="390">
                  <c:v>2012-08</c:v>
                </c:pt>
                <c:pt idx="391">
                  <c:v>2012-09</c:v>
                </c:pt>
                <c:pt idx="392">
                  <c:v>2012-10</c:v>
                </c:pt>
                <c:pt idx="393">
                  <c:v>2012-11</c:v>
                </c:pt>
                <c:pt idx="394">
                  <c:v>2012-12</c:v>
                </c:pt>
                <c:pt idx="395">
                  <c:v>2013-01</c:v>
                </c:pt>
                <c:pt idx="396">
                  <c:v>2013-02</c:v>
                </c:pt>
                <c:pt idx="397">
                  <c:v>2013-03</c:v>
                </c:pt>
                <c:pt idx="398">
                  <c:v>2013-04</c:v>
                </c:pt>
                <c:pt idx="399">
                  <c:v>2013-05</c:v>
                </c:pt>
                <c:pt idx="400">
                  <c:v>2013-06</c:v>
                </c:pt>
                <c:pt idx="401">
                  <c:v>2013-07</c:v>
                </c:pt>
                <c:pt idx="402">
                  <c:v>2013-08</c:v>
                </c:pt>
                <c:pt idx="403">
                  <c:v>2013-09</c:v>
                </c:pt>
                <c:pt idx="404">
                  <c:v>2013-10</c:v>
                </c:pt>
                <c:pt idx="405">
                  <c:v>2013-11</c:v>
                </c:pt>
                <c:pt idx="406">
                  <c:v>2013-12</c:v>
                </c:pt>
                <c:pt idx="407">
                  <c:v>2014-01</c:v>
                </c:pt>
                <c:pt idx="408">
                  <c:v>2014-02</c:v>
                </c:pt>
                <c:pt idx="409">
                  <c:v>2014-03</c:v>
                </c:pt>
                <c:pt idx="410">
                  <c:v>2014-04</c:v>
                </c:pt>
                <c:pt idx="411">
                  <c:v>2014-05</c:v>
                </c:pt>
                <c:pt idx="412">
                  <c:v>2014-06</c:v>
                </c:pt>
                <c:pt idx="413">
                  <c:v>2014-07</c:v>
                </c:pt>
                <c:pt idx="414">
                  <c:v>2014-08</c:v>
                </c:pt>
                <c:pt idx="415">
                  <c:v>2014-09</c:v>
                </c:pt>
                <c:pt idx="416">
                  <c:v>2014-10</c:v>
                </c:pt>
                <c:pt idx="417">
                  <c:v>2014-11</c:v>
                </c:pt>
                <c:pt idx="418">
                  <c:v>2014-12</c:v>
                </c:pt>
                <c:pt idx="419">
                  <c:v>2015-01</c:v>
                </c:pt>
                <c:pt idx="420">
                  <c:v>2015-02</c:v>
                </c:pt>
                <c:pt idx="421">
                  <c:v>2015-03</c:v>
                </c:pt>
                <c:pt idx="422">
                  <c:v>2015-04</c:v>
                </c:pt>
                <c:pt idx="423">
                  <c:v>2015-05</c:v>
                </c:pt>
                <c:pt idx="424">
                  <c:v>2015-06</c:v>
                </c:pt>
                <c:pt idx="425">
                  <c:v>2015-07</c:v>
                </c:pt>
                <c:pt idx="426">
                  <c:v>2015-08</c:v>
                </c:pt>
                <c:pt idx="427">
                  <c:v>2015-09</c:v>
                </c:pt>
                <c:pt idx="428">
                  <c:v>2015-10</c:v>
                </c:pt>
                <c:pt idx="429">
                  <c:v>2015-11</c:v>
                </c:pt>
                <c:pt idx="430">
                  <c:v>2015-12</c:v>
                </c:pt>
                <c:pt idx="431">
                  <c:v>2016-01</c:v>
                </c:pt>
                <c:pt idx="432">
                  <c:v>2016-02</c:v>
                </c:pt>
                <c:pt idx="433">
                  <c:v>2016-03</c:v>
                </c:pt>
                <c:pt idx="434">
                  <c:v>2016-04</c:v>
                </c:pt>
                <c:pt idx="435">
                  <c:v>2016-05</c:v>
                </c:pt>
                <c:pt idx="436">
                  <c:v>2016-06</c:v>
                </c:pt>
                <c:pt idx="437">
                  <c:v>2016-07</c:v>
                </c:pt>
                <c:pt idx="438">
                  <c:v>2016-08</c:v>
                </c:pt>
                <c:pt idx="439">
                  <c:v>2016-09</c:v>
                </c:pt>
                <c:pt idx="440">
                  <c:v>2016-10</c:v>
                </c:pt>
                <c:pt idx="441">
                  <c:v>2016-11</c:v>
                </c:pt>
                <c:pt idx="442">
                  <c:v>2016-12</c:v>
                </c:pt>
                <c:pt idx="443">
                  <c:v>2017-01</c:v>
                </c:pt>
                <c:pt idx="444">
                  <c:v>2017-02</c:v>
                </c:pt>
                <c:pt idx="445">
                  <c:v>2017-03</c:v>
                </c:pt>
                <c:pt idx="446">
                  <c:v>2017-04</c:v>
                </c:pt>
                <c:pt idx="447">
                  <c:v>2017-05</c:v>
                </c:pt>
                <c:pt idx="448">
                  <c:v>2017-06</c:v>
                </c:pt>
                <c:pt idx="449">
                  <c:v>2017-07</c:v>
                </c:pt>
                <c:pt idx="450">
                  <c:v>2017-08</c:v>
                </c:pt>
                <c:pt idx="451">
                  <c:v>2017-09</c:v>
                </c:pt>
                <c:pt idx="452">
                  <c:v>2017-10</c:v>
                </c:pt>
                <c:pt idx="453">
                  <c:v>2017-11</c:v>
                </c:pt>
                <c:pt idx="454">
                  <c:v>2017-12</c:v>
                </c:pt>
                <c:pt idx="455">
                  <c:v>2018-01</c:v>
                </c:pt>
                <c:pt idx="456">
                  <c:v>2018-02</c:v>
                </c:pt>
                <c:pt idx="457">
                  <c:v>2018-03</c:v>
                </c:pt>
                <c:pt idx="458">
                  <c:v>2018-04</c:v>
                </c:pt>
                <c:pt idx="459">
                  <c:v>2018-05</c:v>
                </c:pt>
                <c:pt idx="460">
                  <c:v>2018-06</c:v>
                </c:pt>
                <c:pt idx="461">
                  <c:v>2018-07</c:v>
                </c:pt>
                <c:pt idx="462">
                  <c:v>2018-08</c:v>
                </c:pt>
                <c:pt idx="463">
                  <c:v>2018-09</c:v>
                </c:pt>
                <c:pt idx="464">
                  <c:v>2018-10</c:v>
                </c:pt>
                <c:pt idx="465">
                  <c:v>2018-11</c:v>
                </c:pt>
                <c:pt idx="466">
                  <c:v>2018-12</c:v>
                </c:pt>
                <c:pt idx="467">
                  <c:v>2019-01</c:v>
                </c:pt>
                <c:pt idx="468">
                  <c:v>2019-02</c:v>
                </c:pt>
                <c:pt idx="469">
                  <c:v>2019-03</c:v>
                </c:pt>
                <c:pt idx="470">
                  <c:v>2019-04</c:v>
                </c:pt>
                <c:pt idx="471">
                  <c:v>2019-05</c:v>
                </c:pt>
                <c:pt idx="472">
                  <c:v>2019-06</c:v>
                </c:pt>
                <c:pt idx="473">
                  <c:v>2019-07</c:v>
                </c:pt>
                <c:pt idx="474">
                  <c:v>2019-08</c:v>
                </c:pt>
                <c:pt idx="475">
                  <c:v>2019-09</c:v>
                </c:pt>
                <c:pt idx="476">
                  <c:v>2019-10</c:v>
                </c:pt>
                <c:pt idx="477">
                  <c:v>2019-11</c:v>
                </c:pt>
                <c:pt idx="478">
                  <c:v>2019-12</c:v>
                </c:pt>
                <c:pt idx="479">
                  <c:v>2020-01</c:v>
                </c:pt>
                <c:pt idx="480">
                  <c:v>2020-02</c:v>
                </c:pt>
                <c:pt idx="481">
                  <c:v>2020-03</c:v>
                </c:pt>
                <c:pt idx="482">
                  <c:v>2020-04</c:v>
                </c:pt>
                <c:pt idx="483">
                  <c:v>2020-05</c:v>
                </c:pt>
                <c:pt idx="484">
                  <c:v>2020-06</c:v>
                </c:pt>
                <c:pt idx="485">
                  <c:v>2020-07</c:v>
                </c:pt>
                <c:pt idx="486">
                  <c:v>2020-08</c:v>
                </c:pt>
                <c:pt idx="487">
                  <c:v>2020-09</c:v>
                </c:pt>
                <c:pt idx="488">
                  <c:v>2020-10</c:v>
                </c:pt>
                <c:pt idx="489">
                  <c:v>2020-11</c:v>
                </c:pt>
                <c:pt idx="490">
                  <c:v>2020-12</c:v>
                </c:pt>
                <c:pt idx="491">
                  <c:v>2021-01</c:v>
                </c:pt>
                <c:pt idx="492">
                  <c:v>2021-02</c:v>
                </c:pt>
                <c:pt idx="493">
                  <c:v>2021-03</c:v>
                </c:pt>
                <c:pt idx="494">
                  <c:v>2021-04</c:v>
                </c:pt>
                <c:pt idx="495">
                  <c:v>2021-05</c:v>
                </c:pt>
                <c:pt idx="496">
                  <c:v>2021-06</c:v>
                </c:pt>
                <c:pt idx="497">
                  <c:v>2021-07</c:v>
                </c:pt>
                <c:pt idx="498">
                  <c:v>2021-08</c:v>
                </c:pt>
                <c:pt idx="499">
                  <c:v>2021-09</c:v>
                </c:pt>
                <c:pt idx="500">
                  <c:v>2021-10</c:v>
                </c:pt>
                <c:pt idx="501">
                  <c:v>2021-11</c:v>
                </c:pt>
                <c:pt idx="502">
                  <c:v>2021-12</c:v>
                </c:pt>
                <c:pt idx="503">
                  <c:v>2022-01</c:v>
                </c:pt>
                <c:pt idx="504">
                  <c:v>2022-02</c:v>
                </c:pt>
                <c:pt idx="505">
                  <c:v>2022-03</c:v>
                </c:pt>
                <c:pt idx="506">
                  <c:v>2022-04</c:v>
                </c:pt>
                <c:pt idx="507">
                  <c:v>2022-05</c:v>
                </c:pt>
                <c:pt idx="508">
                  <c:v>2022-06</c:v>
                </c:pt>
                <c:pt idx="509">
                  <c:v>2022-07</c:v>
                </c:pt>
              </c:strCache>
            </c:strRef>
          </c:cat>
          <c:val>
            <c:numRef>
              <c:f>STL!$M$4:$M$513</c:f>
              <c:numCache>
                <c:formatCode>_(* #,##0_);_(* \(#,##0\);_(* "-"??_);_(@_)</c:formatCode>
                <c:ptCount val="5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 formatCode="_(* #,##0.00_);_(* \(#,##0.00\);_(* &quot;-&quot;??_);_(@_)">
                  <c:v>3.0399999999999898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_(* #,##0.00_);_(* \(#,##0.00\);_(* &quot;-&quot;??_);_(@_)">
                  <c:v>3.35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_(* #,##0.00_);_(* \(#,##0.00\);_(* &quot;-&quot;??_);_(@_)">
                  <c:v>3.55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 formatCode="_(* #,##0.00_);_(* \(#,##0.00\);_(* &quot;-&quot;??_);_(@_)">
                  <c:v>3.9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 formatCode="_(* #,##0.00_);_(* \(#,##0.00\);_(* &quot;-&quot;??_);_(@_)">
                  <c:v>3.1101000000000099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 formatCode="_(* #,##0.00_);_(* \(#,##0.00\);_(* &quot;-&quot;??_);_(@_)">
                  <c:v>3.1701000000000001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 formatCode="_(* #,##0.00_);_(* \(#,##0.00\);_(* &quot;-&quot;??_);_(@_)">
                  <c:v>4.45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 formatCode="_(* #,##0.00_);_(* \(#,##0.00\);_(* &quot;-&quot;??_);_(@_)">
                  <c:v>4.42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 formatCode="_(* #,##0.00_);_(* \(#,##0.00\);_(* &quot;-&quot;??_);_(@_)">
                  <c:v>3.16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 formatCode="_(* #,##0.00_);_(* \(#,##0.00\);_(* &quot;-&quot;??_);_(@_)">
                  <c:v>3.2900000000000098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 formatCode="_(* #,##0.00_);_(* \(#,##0.00\);_(* &quot;-&quot;??_);_(@_)">
                  <c:v>3.53000000000001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 formatCode="_(* #,##0.00_);_(* \(#,##0.00\);_(* &quot;-&quot;??_);_(@_)">
                  <c:v>7.78000000000001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7046-8440-27B90642B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535312"/>
        <c:axId val="462899904"/>
      </c:barChart>
      <c:catAx>
        <c:axId val="3495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99904"/>
        <c:crosses val="autoZero"/>
        <c:auto val="1"/>
        <c:lblAlgn val="ctr"/>
        <c:lblOffset val="100"/>
        <c:noMultiLvlLbl val="0"/>
      </c:catAx>
      <c:valAx>
        <c:axId val="4628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5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Distribution of Maxmium Monthly 6-Hour Total Rainfall for STL since 1980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'STL Gamma'!$U$3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'STL Gamma'!$T$4:$T$19</c:f>
              <c:strCache>
                <c:ptCount val="16"/>
                <c:pt idx="0">
                  <c:v>0-0.5</c:v>
                </c:pt>
                <c:pt idx="1">
                  <c:v>0.5-1</c:v>
                </c:pt>
                <c:pt idx="2">
                  <c:v>1-1.5</c:v>
                </c:pt>
                <c:pt idx="3">
                  <c:v>1.5-2</c:v>
                </c:pt>
                <c:pt idx="4">
                  <c:v>2-2.5</c:v>
                </c:pt>
                <c:pt idx="5">
                  <c:v>2.5-3</c:v>
                </c:pt>
                <c:pt idx="6">
                  <c:v>3-3.5</c:v>
                </c:pt>
                <c:pt idx="7">
                  <c:v>3.5-4</c:v>
                </c:pt>
                <c:pt idx="8">
                  <c:v>4-4.5</c:v>
                </c:pt>
                <c:pt idx="9">
                  <c:v>4.5-5</c:v>
                </c:pt>
                <c:pt idx="10">
                  <c:v>5-5.5</c:v>
                </c:pt>
                <c:pt idx="11">
                  <c:v>5.5-6</c:v>
                </c:pt>
                <c:pt idx="12">
                  <c:v>6-6.5</c:v>
                </c:pt>
                <c:pt idx="13">
                  <c:v>6.5-7</c:v>
                </c:pt>
                <c:pt idx="14">
                  <c:v>7-7.5</c:v>
                </c:pt>
                <c:pt idx="15">
                  <c:v>7.5-8</c:v>
                </c:pt>
              </c:strCache>
            </c:strRef>
          </c:cat>
          <c:val>
            <c:numRef>
              <c:f>'STL Gamma'!$U$4:$U$19</c:f>
              <c:numCache>
                <c:formatCode>_(* #,##0_);_(* \(#,##0\);_(* "-"??_);_(@_)</c:formatCode>
                <c:ptCount val="16"/>
                <c:pt idx="0">
                  <c:v>84</c:v>
                </c:pt>
                <c:pt idx="1">
                  <c:v>172</c:v>
                </c:pt>
                <c:pt idx="2">
                  <c:v>135</c:v>
                </c:pt>
                <c:pt idx="3">
                  <c:v>69</c:v>
                </c:pt>
                <c:pt idx="4">
                  <c:v>29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E-954C-B90E-49C4A0C12CC8}"/>
            </c:ext>
          </c:extLst>
        </c:ser>
        <c:ser>
          <c:idx val="1"/>
          <c:order val="1"/>
          <c:tx>
            <c:strRef>
              <c:f>'STL Gamma'!$V$3</c:f>
              <c:strCache>
                <c:ptCount val="1"/>
                <c:pt idx="0">
                  <c:v>Gamma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'STL Gamma'!$T$4:$T$19</c:f>
              <c:strCache>
                <c:ptCount val="16"/>
                <c:pt idx="0">
                  <c:v>0-0.5</c:v>
                </c:pt>
                <c:pt idx="1">
                  <c:v>0.5-1</c:v>
                </c:pt>
                <c:pt idx="2">
                  <c:v>1-1.5</c:v>
                </c:pt>
                <c:pt idx="3">
                  <c:v>1.5-2</c:v>
                </c:pt>
                <c:pt idx="4">
                  <c:v>2-2.5</c:v>
                </c:pt>
                <c:pt idx="5">
                  <c:v>2.5-3</c:v>
                </c:pt>
                <c:pt idx="6">
                  <c:v>3-3.5</c:v>
                </c:pt>
                <c:pt idx="7">
                  <c:v>3.5-4</c:v>
                </c:pt>
                <c:pt idx="8">
                  <c:v>4-4.5</c:v>
                </c:pt>
                <c:pt idx="9">
                  <c:v>4.5-5</c:v>
                </c:pt>
                <c:pt idx="10">
                  <c:v>5-5.5</c:v>
                </c:pt>
                <c:pt idx="11">
                  <c:v>5.5-6</c:v>
                </c:pt>
                <c:pt idx="12">
                  <c:v>6-6.5</c:v>
                </c:pt>
                <c:pt idx="13">
                  <c:v>6.5-7</c:v>
                </c:pt>
                <c:pt idx="14">
                  <c:v>7-7.5</c:v>
                </c:pt>
                <c:pt idx="15">
                  <c:v>7.5-8</c:v>
                </c:pt>
              </c:strCache>
            </c:strRef>
          </c:cat>
          <c:val>
            <c:numRef>
              <c:f>'STL Gamma'!$V$4:$V$19</c:f>
              <c:numCache>
                <c:formatCode>_(* #,##0_);_(* \(#,##0\);_(* "-"??_);_(@_)</c:formatCode>
                <c:ptCount val="16"/>
                <c:pt idx="0">
                  <c:v>91</c:v>
                </c:pt>
                <c:pt idx="1">
                  <c:v>163</c:v>
                </c:pt>
                <c:pt idx="2">
                  <c:v>140</c:v>
                </c:pt>
                <c:pt idx="3">
                  <c:v>62</c:v>
                </c:pt>
                <c:pt idx="4">
                  <c:v>32</c:v>
                </c:pt>
                <c:pt idx="5">
                  <c:v>13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E-954C-B90E-49C4A0C1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9024016"/>
        <c:axId val="419313344"/>
      </c:barChart>
      <c:catAx>
        <c:axId val="4190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13344"/>
        <c:crosses val="autoZero"/>
        <c:auto val="1"/>
        <c:lblAlgn val="ctr"/>
        <c:lblOffset val="100"/>
        <c:tickMarkSkip val="1"/>
        <c:noMultiLvlLbl val="0"/>
      </c:catAx>
      <c:valAx>
        <c:axId val="41931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02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Distribution of Maxmium Monthly 6-Hour Total Rainfall for STL since 1980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Distribution of Maxmium Monthly 6-Hour Total Rainfall for STL since 1980</a:t>
          </a:r>
        </a:p>
      </cx:txPr>
    </cx:title>
    <cx:plotArea>
      <cx:plotAreaRegion>
        <cx:series layoutId="clusteredColumn" uniqueId="{A4FDBC82-184E-5B47-B699-3D48059F8044}">
          <cx:tx>
            <cx:txData>
              <cx:f>_xlchart.v1.0</cx:f>
              <cx:v>max_6_hour_total</cx:v>
            </cx:txData>
          </cx:tx>
          <cx:dataLabels/>
          <cx:dataId val="0"/>
          <cx:layoutPr>
            <cx:binning intervalClosed="r"/>
          </cx:layoutPr>
        </cx:series>
      </cx:plotAreaRegion>
      <cx:axis id="0">
        <cx:catScaling gapWidth="0.5"/>
        <cx:title>
          <cx:tx>
            <cx:txData>
              <cx:v>Inches of Precipitation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2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Inches of Precipitation</a:t>
              </a:r>
            </a:p>
          </cx:txPr>
        </cx:title>
        <cx:tickLabels/>
        <cx:numFmt formatCode="#,##0.0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/>
            </a:pPr>
            <a:endParaRPr lang="en-US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</cx:axis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419100</xdr:colOff>
      <xdr:row>12</xdr:row>
      <xdr:rowOff>190500</xdr:rowOff>
    </xdr:from>
    <xdr:to>
      <xdr:col>27</xdr:col>
      <xdr:colOff>736600</xdr:colOff>
      <xdr:row>37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EED51-9848-2224-9A49-0A8245F43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774700</xdr:colOff>
      <xdr:row>40</xdr:row>
      <xdr:rowOff>50800</xdr:rowOff>
    </xdr:from>
    <xdr:to>
      <xdr:col>20</xdr:col>
      <xdr:colOff>38100</xdr:colOff>
      <xdr:row>68</xdr:row>
      <xdr:rowOff>101600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13E413-5A50-2DBE-A623-C9B4FF39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41800" y="8178800"/>
          <a:ext cx="7708900" cy="574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711200</xdr:colOff>
      <xdr:row>6</xdr:row>
      <xdr:rowOff>190500</xdr:rowOff>
    </xdr:from>
    <xdr:to>
      <xdr:col>27</xdr:col>
      <xdr:colOff>101600</xdr:colOff>
      <xdr:row>31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278B2-858B-5443-A893-C52F7B302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32</xdr:row>
      <xdr:rowOff>165100</xdr:rowOff>
    </xdr:from>
    <xdr:to>
      <xdr:col>27</xdr:col>
      <xdr:colOff>215900</xdr:colOff>
      <xdr:row>56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AA5E8C-D50E-1443-9A6A-F2B48CB92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279400</xdr:colOff>
      <xdr:row>8</xdr:row>
      <xdr:rowOff>177800</xdr:rowOff>
    </xdr:from>
    <xdr:to>
      <xdr:col>40</xdr:col>
      <xdr:colOff>647700</xdr:colOff>
      <xdr:row>31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2201EFAD-AE3D-0F4A-95D2-3A8889F7EB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844875" y="1778000"/>
              <a:ext cx="9588500" cy="4422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38</xdr:col>
      <xdr:colOff>787400</xdr:colOff>
      <xdr:row>20</xdr:row>
      <xdr:rowOff>0</xdr:rowOff>
    </xdr:from>
    <xdr:to>
      <xdr:col>40</xdr:col>
      <xdr:colOff>457200</xdr:colOff>
      <xdr:row>22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361E553-74E9-064E-8231-49D622E8D6FB}"/>
            </a:ext>
          </a:extLst>
        </xdr:cNvPr>
        <xdr:cNvSpPr txBox="1"/>
      </xdr:nvSpPr>
      <xdr:spPr>
        <a:xfrm>
          <a:off x="32156400" y="4064000"/>
          <a:ext cx="1320800" cy="558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July 26, 2022 Event</a:t>
          </a:r>
        </a:p>
        <a:p>
          <a:r>
            <a:rPr lang="en-US" sz="1100"/>
            <a:t>7.78</a:t>
          </a:r>
          <a:r>
            <a:rPr lang="en-US" sz="1100" baseline="0"/>
            <a:t> Inches</a:t>
          </a:r>
          <a:endParaRPr lang="en-US" sz="1100"/>
        </a:p>
      </xdr:txBody>
    </xdr:sp>
    <xdr:clientData/>
  </xdr:twoCellAnchor>
  <xdr:oneCellAnchor>
    <xdr:from>
      <xdr:col>29</xdr:col>
      <xdr:colOff>0</xdr:colOff>
      <xdr:row>35</xdr:row>
      <xdr:rowOff>0</xdr:rowOff>
    </xdr:from>
    <xdr:ext cx="10731500" cy="6019800"/>
    <xdr:pic>
      <xdr:nvPicPr>
        <xdr:cNvPr id="6" name="Picture 5" descr="Image">
          <a:extLst>
            <a:ext uri="{FF2B5EF4-FFF2-40B4-BE49-F238E27FC236}">
              <a16:creationId xmlns:a16="http://schemas.microsoft.com/office/drawing/2014/main" id="{A2A7BB63-37A8-BD41-8172-A3943551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9500" y="7112000"/>
          <a:ext cx="10731500" cy="601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0.06845</cdr:x>
      <cdr:y>0.10104</cdr:y>
    </cdr:from>
    <cdr:to>
      <cdr:x>0.35267</cdr:x>
      <cdr:y>0.27461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EB929F-1300-9412-4F72-DE19A126E814}"/>
            </a:ext>
          </a:extLst>
        </cdr:cNvPr>
        <cdr:cNvSpPr txBox="1"/>
      </cdr:nvSpPr>
      <cdr:spPr>
        <a:xfrm xmlns:a="http://schemas.openxmlformats.org/drawingml/2006/main">
          <a:off x="749300" y="495300"/>
          <a:ext cx="3111500" cy="850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Mean = 1.13 inches</a:t>
          </a:r>
        </a:p>
        <a:p xmlns:a="http://schemas.openxmlformats.org/drawingml/2006/main">
          <a:r>
            <a:rPr lang="en-US" sz="1200"/>
            <a:t>Standard Deviation</a:t>
          </a:r>
          <a:r>
            <a:rPr lang="en-US" sz="1200" baseline="0"/>
            <a:t> = 0.73 inches</a:t>
          </a:r>
        </a:p>
        <a:p xmlns:a="http://schemas.openxmlformats.org/drawingml/2006/main">
          <a:r>
            <a:rPr lang="en-US" sz="1200" baseline="0"/>
            <a:t>July 2022 Value = 7.78 Inches, a 9-sigma event</a:t>
          </a:r>
        </a:p>
        <a:p xmlns:a="http://schemas.openxmlformats.org/drawingml/2006/main">
          <a:endParaRPr lang="en-U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0</xdr:row>
      <xdr:rowOff>152400</xdr:rowOff>
    </xdr:from>
    <xdr:to>
      <xdr:col>11</xdr:col>
      <xdr:colOff>736600</xdr:colOff>
      <xdr:row>22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9393A2-E3C2-A745-8D5C-7E7875D13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esonet.agron.iastate.edu/cgi-bin/request/hourlyprecip.py?network=KY_ASOS&amp;station=JKL&amp;year1=2000&amp;month1=1&amp;day1=1&amp;year2=2022&amp;month2=7&amp;day2=31&amp;tz=America%2FChicag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mesonet.agron.iastate.edu/cgi-bin/request/hourlyprecip.py?network=MO_ASOS&amp;station=STL&amp;year1=1980&amp;month1=1&amp;day1=1&amp;year2=2022&amp;month2=7&amp;day2=31&amp;tz=America%2FChicago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hyperlink" Target="https://en.wikipedia.org/wiki/Gamma_distribution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AE47-B1BC-CC40-A250-13E924293610}">
  <dimension ref="A1:W514"/>
  <sheetViews>
    <sheetView tabSelected="1" workbookViewId="0">
      <selection activeCell="O9" sqref="O9"/>
    </sheetView>
  </sheetViews>
  <sheetFormatPr defaultColWidth="11" defaultRowHeight="15.75" x14ac:dyDescent="0.25"/>
  <cols>
    <col min="1" max="1" width="9.375" bestFit="1" customWidth="1"/>
    <col min="2" max="2" width="10.375" bestFit="1" customWidth="1"/>
    <col min="3" max="3" width="7.125" bestFit="1" customWidth="1"/>
    <col min="4" max="4" width="11.625" bestFit="1" customWidth="1"/>
    <col min="5" max="5" width="13.125" bestFit="1" customWidth="1"/>
    <col min="6" max="6" width="18.875" bestFit="1" customWidth="1"/>
    <col min="7" max="8" width="19.875" bestFit="1" customWidth="1"/>
    <col min="9" max="9" width="19.875" customWidth="1"/>
    <col min="10" max="10" width="12.875" bestFit="1" customWidth="1"/>
    <col min="11" max="11" width="12" bestFit="1" customWidth="1"/>
    <col min="12" max="12" width="13.5" bestFit="1" customWidth="1"/>
    <col min="13" max="13" width="22.375" bestFit="1" customWidth="1"/>
    <col min="15" max="15" width="13.125" bestFit="1" customWidth="1"/>
    <col min="16" max="16" width="17.875" bestFit="1" customWidth="1"/>
    <col min="18" max="18" width="22.625" bestFit="1" customWidth="1"/>
    <col min="19" max="19" width="15.125" bestFit="1" customWidth="1"/>
    <col min="20" max="20" width="20.375" bestFit="1" customWidth="1"/>
    <col min="21" max="22" width="21.5" bestFit="1" customWidth="1"/>
    <col min="23" max="23" width="12.5" bestFit="1" customWidth="1"/>
  </cols>
  <sheetData>
    <row r="1" spans="1:23" x14ac:dyDescent="0.25">
      <c r="D1" t="s">
        <v>23</v>
      </c>
      <c r="E1">
        <f>RANK(E502,E5:E502)</f>
        <v>1</v>
      </c>
      <c r="F1">
        <f t="shared" ref="F1:I1" si="0">RANK(F502,F5:F502)</f>
        <v>3</v>
      </c>
      <c r="G1">
        <f t="shared" si="0"/>
        <v>3</v>
      </c>
      <c r="H1">
        <f t="shared" si="0"/>
        <v>16</v>
      </c>
      <c r="I1">
        <f t="shared" si="0"/>
        <v>2</v>
      </c>
    </row>
    <row r="2" spans="1:23" x14ac:dyDescent="0.25">
      <c r="D2" t="s">
        <v>11</v>
      </c>
      <c r="E2" s="1">
        <f>STDEV(E5:E502)</f>
        <v>0.3411289767228658</v>
      </c>
      <c r="F2" s="1">
        <f t="shared" ref="F2:I2" si="1">STDEV(F5:F502)</f>
        <v>0.59804169535645224</v>
      </c>
      <c r="G2" s="1">
        <f t="shared" si="1"/>
        <v>0.79604989221678701</v>
      </c>
      <c r="H2" s="1">
        <f t="shared" si="1"/>
        <v>1.1715350002130853</v>
      </c>
      <c r="I2" s="1">
        <f t="shared" si="1"/>
        <v>2.1662862016525382</v>
      </c>
      <c r="R2" s="44" t="s">
        <v>33</v>
      </c>
      <c r="S2" s="44"/>
      <c r="T2" s="44"/>
      <c r="U2" s="44"/>
      <c r="V2" s="44"/>
      <c r="W2" s="44"/>
    </row>
    <row r="3" spans="1:23" x14ac:dyDescent="0.25">
      <c r="D3" t="s">
        <v>12</v>
      </c>
      <c r="E3" s="1">
        <f>AVERAGE(E5:E502)</f>
        <v>0.50951827309236941</v>
      </c>
      <c r="F3" s="1">
        <f t="shared" ref="F3:I3" si="2">AVERAGE(F5:F502)</f>
        <v>1.1305943775100411</v>
      </c>
      <c r="G3" s="1">
        <f t="shared" si="2"/>
        <v>1.5976672690763098</v>
      </c>
      <c r="H3" s="1">
        <f t="shared" si="2"/>
        <v>2.3580959839357472</v>
      </c>
      <c r="I3" s="1">
        <f t="shared" si="2"/>
        <v>4.1535620481927635</v>
      </c>
      <c r="O3" s="6" t="s">
        <v>13</v>
      </c>
      <c r="P3" s="2" t="s">
        <v>17</v>
      </c>
      <c r="R3" s="11" t="s">
        <v>32</v>
      </c>
      <c r="S3" s="9" t="s">
        <v>27</v>
      </c>
      <c r="T3" s="9" t="s">
        <v>28</v>
      </c>
      <c r="U3" s="9" t="s">
        <v>30</v>
      </c>
      <c r="V3" s="9" t="s">
        <v>29</v>
      </c>
      <c r="W3" s="9" t="s">
        <v>31</v>
      </c>
    </row>
    <row r="4" spans="1:2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20</v>
      </c>
      <c r="J4" t="s">
        <v>8</v>
      </c>
      <c r="K4" t="s">
        <v>9</v>
      </c>
      <c r="L4" t="s">
        <v>10</v>
      </c>
      <c r="M4" t="str">
        <f>F4&amp;"_std"</f>
        <v>max_6_hour_total_std</v>
      </c>
      <c r="O4" s="7" t="s">
        <v>14</v>
      </c>
      <c r="P4" s="3" t="s">
        <v>18</v>
      </c>
      <c r="R4" s="12" t="s">
        <v>26</v>
      </c>
      <c r="S4" s="13">
        <f>E502</f>
        <v>2.33</v>
      </c>
      <c r="T4" s="13">
        <f t="shared" ref="T4:W4" si="3">F502</f>
        <v>3.84</v>
      </c>
      <c r="U4" s="13">
        <f t="shared" si="3"/>
        <v>4.73010000000001</v>
      </c>
      <c r="V4" s="13">
        <f t="shared" si="3"/>
        <v>4.9402999999999997</v>
      </c>
      <c r="W4" s="13">
        <f t="shared" si="3"/>
        <v>13.294899999999901</v>
      </c>
    </row>
    <row r="5" spans="1:23" x14ac:dyDescent="0.25">
      <c r="A5" t="s">
        <v>21</v>
      </c>
      <c r="B5" t="s">
        <v>22</v>
      </c>
      <c r="C5">
        <v>1981</v>
      </c>
      <c r="D5">
        <v>2</v>
      </c>
      <c r="E5" s="1">
        <v>0.19</v>
      </c>
      <c r="F5" s="1">
        <v>0.8</v>
      </c>
      <c r="G5" s="1">
        <v>0.98</v>
      </c>
      <c r="H5" s="1">
        <v>1.34</v>
      </c>
      <c r="I5" s="1">
        <v>1.98</v>
      </c>
      <c r="J5">
        <v>39</v>
      </c>
      <c r="K5">
        <v>13</v>
      </c>
      <c r="L5">
        <f>C5*100+D5</f>
        <v>198102</v>
      </c>
      <c r="M5" s="1">
        <f>(F5-F$3)/F$2</f>
        <v>-0.55279486376446729</v>
      </c>
      <c r="O5" s="7" t="s">
        <v>15</v>
      </c>
      <c r="P5" s="4">
        <v>44771</v>
      </c>
      <c r="R5" s="11" t="s">
        <v>34</v>
      </c>
      <c r="S5" s="9">
        <f>E1</f>
        <v>1</v>
      </c>
      <c r="T5" s="9">
        <f t="shared" ref="T5:W5" si="4">F1</f>
        <v>3</v>
      </c>
      <c r="U5" s="9">
        <f t="shared" si="4"/>
        <v>3</v>
      </c>
      <c r="V5" s="9">
        <f t="shared" si="4"/>
        <v>16</v>
      </c>
      <c r="W5" s="9">
        <f t="shared" si="4"/>
        <v>2</v>
      </c>
    </row>
    <row r="6" spans="1:23" x14ac:dyDescent="0.25">
      <c r="A6" t="s">
        <v>21</v>
      </c>
      <c r="B6" t="s">
        <v>22</v>
      </c>
      <c r="C6">
        <v>1981</v>
      </c>
      <c r="D6">
        <v>3</v>
      </c>
      <c r="E6" s="1">
        <v>0.25</v>
      </c>
      <c r="F6" s="1">
        <v>0.42</v>
      </c>
      <c r="G6" s="1">
        <v>0.73</v>
      </c>
      <c r="H6" s="1">
        <v>1.26</v>
      </c>
      <c r="I6" s="1">
        <v>1.21</v>
      </c>
      <c r="J6">
        <v>28</v>
      </c>
      <c r="K6">
        <v>11</v>
      </c>
      <c r="L6">
        <f t="shared" ref="L6:L69" si="5">C6*100+D6</f>
        <v>198103</v>
      </c>
      <c r="M6" s="1">
        <f t="shared" ref="M6" si="6">(F6-F$3)/F$2</f>
        <v>-1.1882020652197234</v>
      </c>
      <c r="O6" s="8" t="s">
        <v>16</v>
      </c>
      <c r="P6" s="5" t="s">
        <v>19</v>
      </c>
      <c r="R6" s="11" t="s">
        <v>24</v>
      </c>
      <c r="S6" s="10">
        <f>E3</f>
        <v>0.50951827309236941</v>
      </c>
      <c r="T6" s="10">
        <f t="shared" ref="T6:W6" si="7">F3</f>
        <v>1.1305943775100411</v>
      </c>
      <c r="U6" s="10">
        <f t="shared" si="7"/>
        <v>1.5976672690763098</v>
      </c>
      <c r="V6" s="10">
        <f t="shared" si="7"/>
        <v>2.3580959839357472</v>
      </c>
      <c r="W6" s="10">
        <f t="shared" si="7"/>
        <v>4.1535620481927635</v>
      </c>
    </row>
    <row r="7" spans="1:23" x14ac:dyDescent="0.25">
      <c r="A7" t="s">
        <v>21</v>
      </c>
      <c r="B7" t="s">
        <v>22</v>
      </c>
      <c r="C7">
        <v>1981</v>
      </c>
      <c r="D7">
        <v>4</v>
      </c>
      <c r="E7" s="1">
        <v>0.56999999999999995</v>
      </c>
      <c r="F7" s="1">
        <v>0.93999999999999895</v>
      </c>
      <c r="G7" s="1">
        <v>1.28</v>
      </c>
      <c r="H7" s="1">
        <v>2.0099999999999998</v>
      </c>
      <c r="I7" s="1">
        <v>1.6</v>
      </c>
      <c r="J7">
        <v>18</v>
      </c>
      <c r="K7">
        <v>13</v>
      </c>
      <c r="L7">
        <f t="shared" si="5"/>
        <v>198104</v>
      </c>
      <c r="M7" s="1">
        <f t="shared" ref="M7:M70" si="8">(F7-F$3)/F$2</f>
        <v>-0.31869747375463803</v>
      </c>
      <c r="R7" s="11" t="s">
        <v>25</v>
      </c>
      <c r="S7" s="10">
        <f>E2</f>
        <v>0.3411289767228658</v>
      </c>
      <c r="T7" s="10">
        <f t="shared" ref="T7:W7" si="9">F2</f>
        <v>0.59804169535645224</v>
      </c>
      <c r="U7" s="10">
        <f t="shared" si="9"/>
        <v>0.79604989221678701</v>
      </c>
      <c r="V7" s="10">
        <f t="shared" si="9"/>
        <v>1.1715350002130853</v>
      </c>
      <c r="W7" s="10">
        <f t="shared" si="9"/>
        <v>2.1662862016525382</v>
      </c>
    </row>
    <row r="8" spans="1:23" x14ac:dyDescent="0.25">
      <c r="A8" t="s">
        <v>21</v>
      </c>
      <c r="B8" t="s">
        <v>22</v>
      </c>
      <c r="C8">
        <v>1981</v>
      </c>
      <c r="D8">
        <v>5</v>
      </c>
      <c r="E8" s="1">
        <v>0.2</v>
      </c>
      <c r="F8" s="1">
        <v>0.56999999999999895</v>
      </c>
      <c r="G8" s="1">
        <v>1.1200000000000001</v>
      </c>
      <c r="H8" s="1">
        <v>1.99</v>
      </c>
      <c r="I8" s="1">
        <v>0.96</v>
      </c>
      <c r="J8">
        <v>22</v>
      </c>
      <c r="K8">
        <v>11</v>
      </c>
      <c r="L8">
        <f t="shared" si="5"/>
        <v>198105</v>
      </c>
      <c r="M8" s="1">
        <f t="shared" si="8"/>
        <v>-0.93738343306633454</v>
      </c>
    </row>
    <row r="9" spans="1:23" x14ac:dyDescent="0.25">
      <c r="A9" t="s">
        <v>21</v>
      </c>
      <c r="B9" t="s">
        <v>22</v>
      </c>
      <c r="C9">
        <v>1981</v>
      </c>
      <c r="D9">
        <v>6</v>
      </c>
      <c r="E9" s="1">
        <v>0.74</v>
      </c>
      <c r="F9" s="1">
        <v>1.70999999999999</v>
      </c>
      <c r="G9" s="1">
        <v>1.96</v>
      </c>
      <c r="H9" s="1">
        <v>2.41</v>
      </c>
      <c r="I9" s="1">
        <v>1.99</v>
      </c>
      <c r="J9">
        <v>14</v>
      </c>
      <c r="K9">
        <v>8</v>
      </c>
      <c r="L9">
        <f t="shared" si="5"/>
        <v>198106</v>
      </c>
      <c r="M9" s="1">
        <f t="shared" si="8"/>
        <v>0.96883817129941807</v>
      </c>
    </row>
    <row r="10" spans="1:23" x14ac:dyDescent="0.25">
      <c r="A10" t="s">
        <v>21</v>
      </c>
      <c r="B10" t="s">
        <v>22</v>
      </c>
      <c r="C10">
        <v>1981</v>
      </c>
      <c r="D10">
        <v>7</v>
      </c>
      <c r="E10" s="1">
        <v>0.32</v>
      </c>
      <c r="F10" s="1">
        <v>0.87999999999999901</v>
      </c>
      <c r="G10" s="1">
        <v>2.0099999999999998</v>
      </c>
      <c r="H10" s="1">
        <v>3.21</v>
      </c>
      <c r="I10" s="1">
        <v>1.43</v>
      </c>
      <c r="J10">
        <v>18</v>
      </c>
      <c r="K10">
        <v>12</v>
      </c>
      <c r="L10">
        <f t="shared" si="5"/>
        <v>198107</v>
      </c>
      <c r="M10" s="1">
        <f t="shared" si="8"/>
        <v>-0.41902492661599411</v>
      </c>
    </row>
    <row r="11" spans="1:23" x14ac:dyDescent="0.25">
      <c r="A11" t="s">
        <v>21</v>
      </c>
      <c r="B11" t="s">
        <v>22</v>
      </c>
      <c r="C11">
        <v>1981</v>
      </c>
      <c r="D11">
        <v>8</v>
      </c>
      <c r="E11" s="1">
        <v>0.4</v>
      </c>
      <c r="F11" s="1">
        <v>0.77999999999999903</v>
      </c>
      <c r="G11" s="1">
        <v>1.22</v>
      </c>
      <c r="H11" s="1">
        <v>2.4300000000000002</v>
      </c>
      <c r="I11" s="1">
        <v>1.55</v>
      </c>
      <c r="J11">
        <v>18</v>
      </c>
      <c r="K11">
        <v>7</v>
      </c>
      <c r="L11">
        <f t="shared" si="5"/>
        <v>198108</v>
      </c>
      <c r="M11" s="1">
        <f t="shared" si="8"/>
        <v>-0.58623734805158767</v>
      </c>
    </row>
    <row r="12" spans="1:23" x14ac:dyDescent="0.25">
      <c r="A12" t="s">
        <v>21</v>
      </c>
      <c r="B12" t="s">
        <v>22</v>
      </c>
      <c r="C12">
        <v>1981</v>
      </c>
      <c r="D12">
        <v>9</v>
      </c>
      <c r="E12" s="1">
        <v>0.5</v>
      </c>
      <c r="F12" s="1">
        <v>0.749999999999999</v>
      </c>
      <c r="G12" s="1">
        <v>1.1299999999999999</v>
      </c>
      <c r="H12" s="1">
        <v>1.92</v>
      </c>
      <c r="I12" s="1">
        <v>2.5299999999999998</v>
      </c>
      <c r="J12">
        <v>43</v>
      </c>
      <c r="K12">
        <v>6</v>
      </c>
      <c r="L12">
        <f t="shared" si="5"/>
        <v>198109</v>
      </c>
      <c r="M12" s="1">
        <f t="shared" si="8"/>
        <v>-0.63640107448226579</v>
      </c>
    </row>
    <row r="13" spans="1:23" x14ac:dyDescent="0.25">
      <c r="A13" t="s">
        <v>21</v>
      </c>
      <c r="B13" t="s">
        <v>22</v>
      </c>
      <c r="C13">
        <v>1981</v>
      </c>
      <c r="D13">
        <v>10</v>
      </c>
      <c r="E13" s="1">
        <v>0.21</v>
      </c>
      <c r="F13" s="1">
        <v>0.62999999999999901</v>
      </c>
      <c r="G13" s="1">
        <v>1.1399999999999999</v>
      </c>
      <c r="H13" s="1">
        <v>1.8</v>
      </c>
      <c r="I13" s="1">
        <v>2.73</v>
      </c>
      <c r="J13">
        <v>43</v>
      </c>
      <c r="K13">
        <v>9</v>
      </c>
      <c r="L13">
        <f t="shared" si="5"/>
        <v>198110</v>
      </c>
      <c r="M13" s="1">
        <f t="shared" si="8"/>
        <v>-0.83705598020497818</v>
      </c>
    </row>
    <row r="14" spans="1:23" x14ac:dyDescent="0.25">
      <c r="A14" t="s">
        <v>21</v>
      </c>
      <c r="B14" t="s">
        <v>22</v>
      </c>
      <c r="C14">
        <v>1981</v>
      </c>
      <c r="D14">
        <v>11</v>
      </c>
      <c r="E14" s="1">
        <v>0.42</v>
      </c>
      <c r="F14" s="1">
        <v>0.96999999999999897</v>
      </c>
      <c r="G14" s="1">
        <v>1.48</v>
      </c>
      <c r="H14" s="1">
        <v>2.29</v>
      </c>
      <c r="I14" s="1">
        <v>1.44</v>
      </c>
      <c r="J14">
        <v>24</v>
      </c>
      <c r="K14">
        <v>7</v>
      </c>
      <c r="L14">
        <f t="shared" si="5"/>
        <v>198111</v>
      </c>
      <c r="M14" s="1">
        <f t="shared" si="8"/>
        <v>-0.26853374732395985</v>
      </c>
    </row>
    <row r="15" spans="1:23" x14ac:dyDescent="0.25">
      <c r="A15" t="s">
        <v>21</v>
      </c>
      <c r="B15" t="s">
        <v>22</v>
      </c>
      <c r="C15">
        <v>1981</v>
      </c>
      <c r="D15">
        <v>12</v>
      </c>
      <c r="E15" s="1">
        <v>0.23</v>
      </c>
      <c r="F15" s="1">
        <v>0.76</v>
      </c>
      <c r="G15" s="1">
        <v>1.22</v>
      </c>
      <c r="H15" s="1">
        <v>1.78</v>
      </c>
      <c r="I15" s="1">
        <v>3.4799999999999902</v>
      </c>
      <c r="J15">
        <v>88</v>
      </c>
      <c r="K15">
        <v>13</v>
      </c>
      <c r="L15">
        <f t="shared" si="5"/>
        <v>198112</v>
      </c>
      <c r="M15" s="1">
        <f t="shared" si="8"/>
        <v>-0.61967983233870483</v>
      </c>
    </row>
    <row r="16" spans="1:23" x14ac:dyDescent="0.25">
      <c r="A16" t="s">
        <v>21</v>
      </c>
      <c r="B16" t="s">
        <v>22</v>
      </c>
      <c r="C16">
        <v>1982</v>
      </c>
      <c r="D16">
        <v>1</v>
      </c>
      <c r="E16" s="1">
        <v>0.3</v>
      </c>
      <c r="F16" s="1">
        <v>0.84</v>
      </c>
      <c r="G16" s="1">
        <v>1.51</v>
      </c>
      <c r="H16" s="1">
        <v>1.96</v>
      </c>
      <c r="I16" s="1">
        <v>4.9399999999999897</v>
      </c>
      <c r="J16">
        <v>89</v>
      </c>
      <c r="K16">
        <v>19</v>
      </c>
      <c r="L16">
        <f t="shared" si="5"/>
        <v>198201</v>
      </c>
      <c r="M16" s="1">
        <f t="shared" si="8"/>
        <v>-0.48590989519022992</v>
      </c>
    </row>
    <row r="17" spans="1:13" x14ac:dyDescent="0.25">
      <c r="A17" t="s">
        <v>21</v>
      </c>
      <c r="B17" t="s">
        <v>22</v>
      </c>
      <c r="C17">
        <v>1982</v>
      </c>
      <c r="D17">
        <v>2</v>
      </c>
      <c r="E17" s="1">
        <v>0.32</v>
      </c>
      <c r="F17" s="1">
        <v>1.67</v>
      </c>
      <c r="G17" s="1">
        <v>1.92</v>
      </c>
      <c r="H17" s="1">
        <v>2.27</v>
      </c>
      <c r="I17" s="1">
        <v>4.3399999999999901</v>
      </c>
      <c r="J17">
        <v>75</v>
      </c>
      <c r="K17">
        <v>14</v>
      </c>
      <c r="L17">
        <f t="shared" si="5"/>
        <v>198202</v>
      </c>
      <c r="M17" s="1">
        <f t="shared" si="8"/>
        <v>0.9019532027251973</v>
      </c>
    </row>
    <row r="18" spans="1:13" x14ac:dyDescent="0.25">
      <c r="A18" t="s">
        <v>21</v>
      </c>
      <c r="B18" t="s">
        <v>22</v>
      </c>
      <c r="C18">
        <v>1982</v>
      </c>
      <c r="D18">
        <v>3</v>
      </c>
      <c r="E18" s="1">
        <v>0.39</v>
      </c>
      <c r="F18" s="1">
        <v>1.2</v>
      </c>
      <c r="G18" s="1">
        <v>1.55</v>
      </c>
      <c r="H18" s="1">
        <v>2.83</v>
      </c>
      <c r="I18" s="1">
        <v>5.24</v>
      </c>
      <c r="J18">
        <v>71</v>
      </c>
      <c r="K18">
        <v>14</v>
      </c>
      <c r="L18">
        <f t="shared" si="5"/>
        <v>198203</v>
      </c>
      <c r="M18" s="1">
        <f t="shared" si="8"/>
        <v>0.11605482197790716</v>
      </c>
    </row>
    <row r="19" spans="1:13" x14ac:dyDescent="0.25">
      <c r="A19" t="s">
        <v>21</v>
      </c>
      <c r="B19" t="s">
        <v>22</v>
      </c>
      <c r="C19">
        <v>1982</v>
      </c>
      <c r="D19">
        <v>4</v>
      </c>
      <c r="E19" s="1">
        <v>0.37</v>
      </c>
      <c r="F19" s="1">
        <v>1.31</v>
      </c>
      <c r="G19" s="1">
        <v>1.62</v>
      </c>
      <c r="H19" s="1">
        <v>2.85</v>
      </c>
      <c r="I19" s="1">
        <v>2.1899999999999902</v>
      </c>
      <c r="J19">
        <v>46</v>
      </c>
      <c r="K19">
        <v>12</v>
      </c>
      <c r="L19">
        <f t="shared" si="5"/>
        <v>198204</v>
      </c>
      <c r="M19" s="1">
        <f t="shared" si="8"/>
        <v>0.29998848555706031</v>
      </c>
    </row>
    <row r="20" spans="1:13" x14ac:dyDescent="0.25">
      <c r="A20" t="s">
        <v>21</v>
      </c>
      <c r="B20" t="s">
        <v>22</v>
      </c>
      <c r="C20">
        <v>1982</v>
      </c>
      <c r="D20">
        <v>5</v>
      </c>
      <c r="E20" s="1">
        <v>1.2</v>
      </c>
      <c r="F20" s="1">
        <v>1.78</v>
      </c>
      <c r="G20" s="1">
        <v>2.63</v>
      </c>
      <c r="H20" s="1">
        <v>4.42</v>
      </c>
      <c r="I20" s="1">
        <v>5.2</v>
      </c>
      <c r="J20">
        <v>34</v>
      </c>
      <c r="K20">
        <v>11</v>
      </c>
      <c r="L20">
        <f t="shared" si="5"/>
        <v>198205</v>
      </c>
      <c r="M20" s="1">
        <f t="shared" si="8"/>
        <v>1.0858868663043504</v>
      </c>
    </row>
    <row r="21" spans="1:13" x14ac:dyDescent="0.25">
      <c r="A21" t="s">
        <v>21</v>
      </c>
      <c r="B21" t="s">
        <v>22</v>
      </c>
      <c r="C21">
        <v>1982</v>
      </c>
      <c r="D21">
        <v>6</v>
      </c>
      <c r="E21" s="1">
        <v>1.3</v>
      </c>
      <c r="F21" s="1">
        <v>2.3699999999999899</v>
      </c>
      <c r="G21" s="1">
        <v>3.01</v>
      </c>
      <c r="H21" s="1">
        <v>5.41</v>
      </c>
      <c r="I21" s="1">
        <v>6.1299999999999901</v>
      </c>
      <c r="J21">
        <v>43</v>
      </c>
      <c r="K21">
        <v>12</v>
      </c>
      <c r="L21">
        <f t="shared" si="5"/>
        <v>198206</v>
      </c>
      <c r="M21" s="1">
        <f t="shared" si="8"/>
        <v>2.0724401527743361</v>
      </c>
    </row>
    <row r="22" spans="1:13" x14ac:dyDescent="0.25">
      <c r="A22" t="s">
        <v>21</v>
      </c>
      <c r="B22" t="s">
        <v>22</v>
      </c>
      <c r="C22">
        <v>1982</v>
      </c>
      <c r="D22">
        <v>7</v>
      </c>
      <c r="E22" s="1">
        <v>0.78</v>
      </c>
      <c r="F22" s="1">
        <v>1.6499999999999899</v>
      </c>
      <c r="G22" s="1">
        <v>2.73</v>
      </c>
      <c r="H22" s="1">
        <v>3.65</v>
      </c>
      <c r="I22" s="1">
        <v>4.1199999999999903</v>
      </c>
      <c r="J22">
        <v>31</v>
      </c>
      <c r="K22">
        <v>15</v>
      </c>
      <c r="L22">
        <f t="shared" si="5"/>
        <v>198207</v>
      </c>
      <c r="M22" s="1">
        <f t="shared" si="8"/>
        <v>0.86851071843806182</v>
      </c>
    </row>
    <row r="23" spans="1:13" x14ac:dyDescent="0.25">
      <c r="A23" t="s">
        <v>21</v>
      </c>
      <c r="B23" t="s">
        <v>22</v>
      </c>
      <c r="C23">
        <v>1982</v>
      </c>
      <c r="D23">
        <v>8</v>
      </c>
      <c r="E23" s="1">
        <v>0.84</v>
      </c>
      <c r="F23" s="1">
        <v>2.1299999999999901</v>
      </c>
      <c r="G23" s="1">
        <v>2.81</v>
      </c>
      <c r="H23" s="1">
        <v>4.75</v>
      </c>
      <c r="I23" s="1">
        <v>5.7399999999999904</v>
      </c>
      <c r="J23">
        <v>42</v>
      </c>
      <c r="K23">
        <v>11</v>
      </c>
      <c r="L23">
        <f t="shared" si="5"/>
        <v>198208</v>
      </c>
      <c r="M23" s="1">
        <f t="shared" si="8"/>
        <v>1.6711303413289116</v>
      </c>
    </row>
    <row r="24" spans="1:13" x14ac:dyDescent="0.25">
      <c r="A24" t="s">
        <v>21</v>
      </c>
      <c r="B24" t="s">
        <v>22</v>
      </c>
      <c r="C24">
        <v>1982</v>
      </c>
      <c r="D24">
        <v>9</v>
      </c>
      <c r="E24" s="1">
        <v>0.2</v>
      </c>
      <c r="F24" s="1">
        <v>0.76999999999999902</v>
      </c>
      <c r="G24" s="1">
        <v>1.01</v>
      </c>
      <c r="H24" s="1">
        <v>2.56</v>
      </c>
      <c r="I24" s="1">
        <v>1.53</v>
      </c>
      <c r="J24">
        <v>29</v>
      </c>
      <c r="K24">
        <v>7</v>
      </c>
      <c r="L24">
        <f t="shared" si="5"/>
        <v>198209</v>
      </c>
      <c r="M24" s="1">
        <f t="shared" si="8"/>
        <v>-0.60295859019514708</v>
      </c>
    </row>
    <row r="25" spans="1:13" x14ac:dyDescent="0.25">
      <c r="A25" t="s">
        <v>21</v>
      </c>
      <c r="B25" t="s">
        <v>22</v>
      </c>
      <c r="C25">
        <v>1982</v>
      </c>
      <c r="D25">
        <v>10</v>
      </c>
      <c r="E25" s="1">
        <v>0.37</v>
      </c>
      <c r="F25" s="1">
        <v>0.80999999999999905</v>
      </c>
      <c r="G25" s="1">
        <v>1.1000000000000001</v>
      </c>
      <c r="H25" s="1">
        <v>1.73</v>
      </c>
      <c r="I25" s="1">
        <v>1.62</v>
      </c>
      <c r="J25">
        <v>28</v>
      </c>
      <c r="K25">
        <v>7</v>
      </c>
      <c r="L25">
        <f t="shared" si="5"/>
        <v>198210</v>
      </c>
      <c r="M25" s="1">
        <f t="shared" si="8"/>
        <v>-0.53607362162090955</v>
      </c>
    </row>
    <row r="26" spans="1:13" x14ac:dyDescent="0.25">
      <c r="A26" t="s">
        <v>21</v>
      </c>
      <c r="B26" t="s">
        <v>22</v>
      </c>
      <c r="C26">
        <v>1982</v>
      </c>
      <c r="D26">
        <v>11</v>
      </c>
      <c r="E26" s="1">
        <v>0.16</v>
      </c>
      <c r="F26" s="1">
        <v>0.42999999999999799</v>
      </c>
      <c r="G26" s="1">
        <v>0.76000000000000201</v>
      </c>
      <c r="H26" s="1">
        <v>1.36</v>
      </c>
      <c r="I26" s="1">
        <v>3.6199999999999899</v>
      </c>
      <c r="J26">
        <v>95</v>
      </c>
      <c r="K26">
        <v>13</v>
      </c>
      <c r="L26">
        <f t="shared" si="5"/>
        <v>198211</v>
      </c>
      <c r="M26" s="1">
        <f t="shared" si="8"/>
        <v>-1.1714808230761673</v>
      </c>
    </row>
    <row r="27" spans="1:13" x14ac:dyDescent="0.25">
      <c r="A27" t="s">
        <v>21</v>
      </c>
      <c r="B27" t="s">
        <v>22</v>
      </c>
      <c r="C27">
        <v>1982</v>
      </c>
      <c r="D27">
        <v>12</v>
      </c>
      <c r="E27" s="1">
        <v>0.4</v>
      </c>
      <c r="F27" s="1">
        <v>0.78999999999999904</v>
      </c>
      <c r="G27" s="1">
        <v>1.05</v>
      </c>
      <c r="H27" s="1">
        <v>1.54</v>
      </c>
      <c r="I27" s="1">
        <v>3.6299999999999901</v>
      </c>
      <c r="J27">
        <v>96</v>
      </c>
      <c r="K27">
        <v>15</v>
      </c>
      <c r="L27">
        <f t="shared" si="5"/>
        <v>198212</v>
      </c>
      <c r="M27" s="1">
        <f t="shared" si="8"/>
        <v>-0.56951610590802837</v>
      </c>
    </row>
    <row r="28" spans="1:13" x14ac:dyDescent="0.25">
      <c r="A28" t="s">
        <v>21</v>
      </c>
      <c r="B28" t="s">
        <v>22</v>
      </c>
      <c r="C28">
        <v>1983</v>
      </c>
      <c r="D28">
        <v>1</v>
      </c>
      <c r="E28" s="1">
        <v>0.15</v>
      </c>
      <c r="F28" s="1">
        <v>0.56999999999999795</v>
      </c>
      <c r="G28" s="1">
        <v>0.77000000000000202</v>
      </c>
      <c r="H28" s="1">
        <v>0.95000000000000195</v>
      </c>
      <c r="I28" s="1">
        <v>1.68</v>
      </c>
      <c r="J28">
        <v>62</v>
      </c>
      <c r="K28">
        <v>13</v>
      </c>
      <c r="L28">
        <f t="shared" si="5"/>
        <v>198301</v>
      </c>
      <c r="M28" s="1">
        <f t="shared" si="8"/>
        <v>-0.9373834330663362</v>
      </c>
    </row>
    <row r="29" spans="1:13" x14ac:dyDescent="0.25">
      <c r="A29" t="s">
        <v>21</v>
      </c>
      <c r="B29" t="s">
        <v>22</v>
      </c>
      <c r="C29">
        <v>1983</v>
      </c>
      <c r="D29">
        <v>2</v>
      </c>
      <c r="E29" s="1">
        <v>0.2</v>
      </c>
      <c r="F29" s="1">
        <v>0.48999999999999799</v>
      </c>
      <c r="G29" s="1">
        <v>0.66000000000000203</v>
      </c>
      <c r="H29" s="1">
        <v>0.89000000000000201</v>
      </c>
      <c r="I29" s="1">
        <v>2.09</v>
      </c>
      <c r="J29">
        <v>77</v>
      </c>
      <c r="K29">
        <v>12</v>
      </c>
      <c r="L29">
        <f t="shared" si="5"/>
        <v>198302</v>
      </c>
      <c r="M29" s="1">
        <f t="shared" si="8"/>
        <v>-1.0711533702148111</v>
      </c>
    </row>
    <row r="30" spans="1:13" x14ac:dyDescent="0.25">
      <c r="A30" t="s">
        <v>21</v>
      </c>
      <c r="B30" t="s">
        <v>22</v>
      </c>
      <c r="C30">
        <v>1983</v>
      </c>
      <c r="D30">
        <v>3</v>
      </c>
      <c r="E30" s="1">
        <v>0.19</v>
      </c>
      <c r="F30" s="1">
        <v>0.55999999999999805</v>
      </c>
      <c r="G30" s="1">
        <v>0.71000000000000196</v>
      </c>
      <c r="H30" s="1">
        <v>0.89000000000000201</v>
      </c>
      <c r="I30" s="1">
        <v>1.9</v>
      </c>
      <c r="J30">
        <v>71</v>
      </c>
      <c r="K30">
        <v>14</v>
      </c>
      <c r="L30">
        <f t="shared" si="5"/>
        <v>198303</v>
      </c>
      <c r="M30" s="1">
        <f t="shared" si="8"/>
        <v>-0.95410467520989539</v>
      </c>
    </row>
    <row r="31" spans="1:13" x14ac:dyDescent="0.25">
      <c r="A31" t="s">
        <v>21</v>
      </c>
      <c r="B31" t="s">
        <v>22</v>
      </c>
      <c r="C31">
        <v>1983</v>
      </c>
      <c r="D31">
        <v>4</v>
      </c>
      <c r="E31" s="1">
        <v>0.25</v>
      </c>
      <c r="F31" s="1">
        <v>0.73999999999999799</v>
      </c>
      <c r="G31" s="1">
        <v>1.22</v>
      </c>
      <c r="H31" s="1">
        <v>1.65</v>
      </c>
      <c r="I31" s="1">
        <v>3.2499999999999898</v>
      </c>
      <c r="J31">
        <v>79</v>
      </c>
      <c r="K31">
        <v>12</v>
      </c>
      <c r="L31">
        <f t="shared" si="5"/>
        <v>198304</v>
      </c>
      <c r="M31" s="1">
        <f t="shared" si="8"/>
        <v>-0.65312231662582687</v>
      </c>
    </row>
    <row r="32" spans="1:13" x14ac:dyDescent="0.25">
      <c r="A32" t="s">
        <v>21</v>
      </c>
      <c r="B32" t="s">
        <v>22</v>
      </c>
      <c r="C32">
        <v>1983</v>
      </c>
      <c r="D32">
        <v>5</v>
      </c>
      <c r="E32" s="1">
        <v>0.49</v>
      </c>
      <c r="F32" s="1">
        <v>0.869999999999998</v>
      </c>
      <c r="G32" s="1">
        <v>1.44</v>
      </c>
      <c r="H32" s="1">
        <v>2.29</v>
      </c>
      <c r="I32" s="1">
        <v>7.3399999999999901</v>
      </c>
      <c r="J32">
        <v>97</v>
      </c>
      <c r="K32">
        <v>19</v>
      </c>
      <c r="L32">
        <f t="shared" si="5"/>
        <v>198305</v>
      </c>
      <c r="M32" s="1">
        <f t="shared" si="8"/>
        <v>-0.43574616875955513</v>
      </c>
    </row>
    <row r="33" spans="1:15" x14ac:dyDescent="0.25">
      <c r="A33" t="s">
        <v>21</v>
      </c>
      <c r="B33" t="s">
        <v>22</v>
      </c>
      <c r="C33">
        <v>1983</v>
      </c>
      <c r="D33">
        <v>6</v>
      </c>
      <c r="E33" s="1">
        <v>0.34</v>
      </c>
      <c r="F33" s="1">
        <v>1.01999999999999</v>
      </c>
      <c r="G33" s="1">
        <v>1.43</v>
      </c>
      <c r="H33" s="1">
        <v>2.34</v>
      </c>
      <c r="I33" s="1">
        <v>2.0099999999999998</v>
      </c>
      <c r="J33">
        <v>27</v>
      </c>
      <c r="K33">
        <v>9</v>
      </c>
      <c r="L33">
        <f t="shared" si="5"/>
        <v>198306</v>
      </c>
      <c r="M33" s="1">
        <f t="shared" si="8"/>
        <v>-0.184927536606178</v>
      </c>
    </row>
    <row r="34" spans="1:15" x14ac:dyDescent="0.25">
      <c r="A34" t="s">
        <v>21</v>
      </c>
      <c r="B34" t="s">
        <v>22</v>
      </c>
      <c r="C34">
        <v>1983</v>
      </c>
      <c r="D34">
        <v>7</v>
      </c>
      <c r="E34" s="1">
        <v>0.93</v>
      </c>
      <c r="F34" s="1">
        <v>1.6099999999999901</v>
      </c>
      <c r="G34" s="1">
        <v>1.92</v>
      </c>
      <c r="H34" s="1">
        <v>3.77</v>
      </c>
      <c r="I34" s="1">
        <v>3.8099999999999898</v>
      </c>
      <c r="J34">
        <v>28</v>
      </c>
      <c r="K34">
        <v>12</v>
      </c>
      <c r="L34">
        <f t="shared" si="5"/>
        <v>198307</v>
      </c>
      <c r="M34" s="1">
        <f t="shared" si="8"/>
        <v>0.80162574986382462</v>
      </c>
    </row>
    <row r="35" spans="1:15" x14ac:dyDescent="0.25">
      <c r="A35" t="s">
        <v>21</v>
      </c>
      <c r="B35" t="s">
        <v>22</v>
      </c>
      <c r="C35">
        <v>1983</v>
      </c>
      <c r="D35">
        <v>8</v>
      </c>
      <c r="E35" s="1">
        <v>0.69</v>
      </c>
      <c r="F35" s="1">
        <v>2.3199999999999901</v>
      </c>
      <c r="G35" s="1">
        <v>3.08</v>
      </c>
      <c r="H35" s="1">
        <v>4.82</v>
      </c>
      <c r="I35" s="1">
        <v>3.3299999999999899</v>
      </c>
      <c r="J35">
        <v>16</v>
      </c>
      <c r="K35">
        <v>6</v>
      </c>
      <c r="L35">
        <f t="shared" si="5"/>
        <v>198308</v>
      </c>
      <c r="M35" s="1">
        <f t="shared" si="8"/>
        <v>1.9888339420565395</v>
      </c>
    </row>
    <row r="36" spans="1:15" x14ac:dyDescent="0.25">
      <c r="A36" t="s">
        <v>21</v>
      </c>
      <c r="B36" t="s">
        <v>22</v>
      </c>
      <c r="C36">
        <v>1983</v>
      </c>
      <c r="D36">
        <v>9</v>
      </c>
      <c r="E36" s="1">
        <v>0.89</v>
      </c>
      <c r="F36" s="1">
        <v>1.6299999999999899</v>
      </c>
      <c r="G36" s="1">
        <v>2.74</v>
      </c>
      <c r="H36" s="1">
        <v>5.29</v>
      </c>
      <c r="I36" s="1">
        <v>3.1199999999999899</v>
      </c>
      <c r="J36">
        <v>30</v>
      </c>
      <c r="K36">
        <v>8</v>
      </c>
      <c r="L36">
        <f t="shared" si="5"/>
        <v>198309</v>
      </c>
      <c r="M36" s="1">
        <f t="shared" si="8"/>
        <v>0.835068234150943</v>
      </c>
    </row>
    <row r="37" spans="1:15" x14ac:dyDescent="0.25">
      <c r="A37" t="s">
        <v>21</v>
      </c>
      <c r="B37" t="s">
        <v>22</v>
      </c>
      <c r="C37">
        <v>1983</v>
      </c>
      <c r="D37">
        <v>10</v>
      </c>
      <c r="E37" s="1">
        <v>0.28999999999999998</v>
      </c>
      <c r="F37" s="1">
        <v>0.60999999999999899</v>
      </c>
      <c r="G37" s="1">
        <v>0.92000000000000204</v>
      </c>
      <c r="H37" s="1">
        <v>1.67</v>
      </c>
      <c r="I37" s="1">
        <v>3.8299999999999899</v>
      </c>
      <c r="J37">
        <v>88</v>
      </c>
      <c r="K37">
        <v>13</v>
      </c>
      <c r="L37">
        <f t="shared" si="5"/>
        <v>198310</v>
      </c>
      <c r="M37" s="1">
        <f t="shared" si="8"/>
        <v>-0.870498464492097</v>
      </c>
    </row>
    <row r="38" spans="1:15" x14ac:dyDescent="0.25">
      <c r="A38" t="s">
        <v>21</v>
      </c>
      <c r="B38" t="s">
        <v>22</v>
      </c>
      <c r="C38">
        <v>1983</v>
      </c>
      <c r="D38">
        <v>11</v>
      </c>
      <c r="E38" s="1">
        <v>0.28000000000000003</v>
      </c>
      <c r="F38" s="1">
        <v>0.67999999999999905</v>
      </c>
      <c r="G38" s="1">
        <v>1.03</v>
      </c>
      <c r="H38" s="1">
        <v>1.29</v>
      </c>
      <c r="I38" s="1">
        <v>3.2699999999999898</v>
      </c>
      <c r="J38">
        <v>93</v>
      </c>
      <c r="K38">
        <v>13</v>
      </c>
      <c r="L38">
        <f t="shared" si="5"/>
        <v>198311</v>
      </c>
      <c r="M38" s="1">
        <f t="shared" si="8"/>
        <v>-0.75344976948718134</v>
      </c>
    </row>
    <row r="39" spans="1:15" x14ac:dyDescent="0.25">
      <c r="A39" t="s">
        <v>21</v>
      </c>
      <c r="B39" t="s">
        <v>22</v>
      </c>
      <c r="C39">
        <v>1983</v>
      </c>
      <c r="D39">
        <v>12</v>
      </c>
      <c r="E39" s="1">
        <v>0.14000000000000001</v>
      </c>
      <c r="F39" s="1">
        <v>0.37999999999999901</v>
      </c>
      <c r="G39" s="1">
        <v>0.53000000000000103</v>
      </c>
      <c r="H39" s="1">
        <v>0.91000000000000303</v>
      </c>
      <c r="I39" s="1">
        <v>2.75999999999999</v>
      </c>
      <c r="J39">
        <v>94</v>
      </c>
      <c r="K39">
        <v>17</v>
      </c>
      <c r="L39">
        <f t="shared" si="5"/>
        <v>198312</v>
      </c>
      <c r="M39" s="1">
        <f t="shared" si="8"/>
        <v>-1.2550870337939624</v>
      </c>
    </row>
    <row r="40" spans="1:15" x14ac:dyDescent="0.25">
      <c r="A40" t="s">
        <v>21</v>
      </c>
      <c r="B40" t="s">
        <v>22</v>
      </c>
      <c r="C40">
        <v>1984</v>
      </c>
      <c r="D40">
        <v>1</v>
      </c>
      <c r="E40" s="1">
        <v>0.1</v>
      </c>
      <c r="F40" s="1">
        <v>0.309999999999999</v>
      </c>
      <c r="G40" s="1">
        <v>0.42000000000000098</v>
      </c>
      <c r="H40" s="1">
        <v>0.70000000000000295</v>
      </c>
      <c r="I40" s="1">
        <v>1.31</v>
      </c>
      <c r="J40">
        <v>65</v>
      </c>
      <c r="K40">
        <v>13</v>
      </c>
      <c r="L40">
        <f t="shared" si="5"/>
        <v>198401</v>
      </c>
      <c r="M40" s="1">
        <f t="shared" si="8"/>
        <v>-1.372135728798878</v>
      </c>
      <c r="O40" t="s">
        <v>35</v>
      </c>
    </row>
    <row r="41" spans="1:15" x14ac:dyDescent="0.25">
      <c r="A41" t="s">
        <v>21</v>
      </c>
      <c r="B41" t="s">
        <v>22</v>
      </c>
      <c r="C41">
        <v>1984</v>
      </c>
      <c r="D41">
        <v>2</v>
      </c>
      <c r="E41" s="1">
        <v>0.44</v>
      </c>
      <c r="F41" s="1">
        <v>0.59999999999999898</v>
      </c>
      <c r="G41" s="1">
        <v>0.83000000000000096</v>
      </c>
      <c r="H41" s="1">
        <v>1.34</v>
      </c>
      <c r="I41" s="1">
        <v>2.8799999999999901</v>
      </c>
      <c r="J41">
        <v>67</v>
      </c>
      <c r="K41">
        <v>13</v>
      </c>
      <c r="L41">
        <f t="shared" si="5"/>
        <v>198402</v>
      </c>
      <c r="M41" s="1">
        <f t="shared" si="8"/>
        <v>-0.8872197066356563</v>
      </c>
    </row>
    <row r="42" spans="1:15" x14ac:dyDescent="0.25">
      <c r="A42" t="s">
        <v>21</v>
      </c>
      <c r="B42" t="s">
        <v>22</v>
      </c>
      <c r="C42">
        <v>1984</v>
      </c>
      <c r="D42">
        <v>3</v>
      </c>
      <c r="E42" s="1">
        <v>0.46</v>
      </c>
      <c r="F42" s="1">
        <v>1.0499999999999901</v>
      </c>
      <c r="G42" s="1">
        <v>1.29</v>
      </c>
      <c r="H42" s="1">
        <v>1.79</v>
      </c>
      <c r="I42" s="1">
        <v>3.4299999999999899</v>
      </c>
      <c r="J42">
        <v>87</v>
      </c>
      <c r="K42">
        <v>14</v>
      </c>
      <c r="L42">
        <f t="shared" si="5"/>
        <v>198403</v>
      </c>
      <c r="M42" s="1">
        <f t="shared" si="8"/>
        <v>-0.13476381017549988</v>
      </c>
    </row>
    <row r="43" spans="1:15" x14ac:dyDescent="0.25">
      <c r="A43" t="s">
        <v>21</v>
      </c>
      <c r="B43" t="s">
        <v>22</v>
      </c>
      <c r="C43">
        <v>1984</v>
      </c>
      <c r="D43">
        <v>4</v>
      </c>
      <c r="E43" s="1">
        <v>0.42</v>
      </c>
      <c r="F43" s="1">
        <v>1.3399999999999901</v>
      </c>
      <c r="G43" s="1">
        <v>1.77</v>
      </c>
      <c r="H43" s="1">
        <v>2.2599999999999998</v>
      </c>
      <c r="I43" s="1">
        <v>5.71999999999999</v>
      </c>
      <c r="J43">
        <v>117</v>
      </c>
      <c r="K43">
        <v>16</v>
      </c>
      <c r="L43">
        <f t="shared" si="5"/>
        <v>198404</v>
      </c>
      <c r="M43" s="1">
        <f t="shared" si="8"/>
        <v>0.35015221198772178</v>
      </c>
    </row>
    <row r="44" spans="1:15" x14ac:dyDescent="0.25">
      <c r="A44" t="s">
        <v>21</v>
      </c>
      <c r="B44" t="s">
        <v>22</v>
      </c>
      <c r="C44">
        <v>1984</v>
      </c>
      <c r="D44">
        <v>5</v>
      </c>
      <c r="E44" s="1">
        <v>0.52</v>
      </c>
      <c r="F44" s="1">
        <v>1.76999999999999</v>
      </c>
      <c r="G44" s="1">
        <v>2.69</v>
      </c>
      <c r="H44" s="1">
        <v>4.5599999999999996</v>
      </c>
      <c r="I44" s="1">
        <v>7.3599999999999897</v>
      </c>
      <c r="J44">
        <v>81</v>
      </c>
      <c r="K44">
        <v>13</v>
      </c>
      <c r="L44">
        <f t="shared" si="5"/>
        <v>198405</v>
      </c>
      <c r="M44" s="1">
        <f t="shared" si="8"/>
        <v>1.0691656241607743</v>
      </c>
    </row>
    <row r="45" spans="1:15" x14ac:dyDescent="0.25">
      <c r="A45" t="s">
        <v>21</v>
      </c>
      <c r="B45" t="s">
        <v>22</v>
      </c>
      <c r="C45">
        <v>1984</v>
      </c>
      <c r="D45">
        <v>6</v>
      </c>
      <c r="E45" s="1">
        <v>0.76</v>
      </c>
      <c r="F45" s="1">
        <v>1.49999999999999</v>
      </c>
      <c r="G45" s="1">
        <v>1.87</v>
      </c>
      <c r="H45" s="1">
        <v>2.5</v>
      </c>
      <c r="I45" s="1">
        <v>2.0899999999999901</v>
      </c>
      <c r="J45">
        <v>23</v>
      </c>
      <c r="K45">
        <v>7</v>
      </c>
      <c r="L45">
        <f t="shared" si="5"/>
        <v>198406</v>
      </c>
      <c r="M45" s="1">
        <f t="shared" si="8"/>
        <v>0.61769208628467143</v>
      </c>
    </row>
    <row r="46" spans="1:15" x14ac:dyDescent="0.25">
      <c r="A46" t="s">
        <v>21</v>
      </c>
      <c r="B46" t="s">
        <v>22</v>
      </c>
      <c r="C46">
        <v>1984</v>
      </c>
      <c r="D46">
        <v>7</v>
      </c>
      <c r="E46" s="1">
        <v>0.82</v>
      </c>
      <c r="F46" s="1">
        <v>1.68999999999999</v>
      </c>
      <c r="G46" s="1">
        <v>3.23</v>
      </c>
      <c r="H46" s="1">
        <v>4.1900000000000004</v>
      </c>
      <c r="I46" s="1">
        <v>6.7099999999999902</v>
      </c>
      <c r="J46">
        <v>41</v>
      </c>
      <c r="K46">
        <v>11</v>
      </c>
      <c r="L46">
        <f t="shared" si="5"/>
        <v>198407</v>
      </c>
      <c r="M46" s="1">
        <f t="shared" si="8"/>
        <v>0.93539568701229936</v>
      </c>
    </row>
    <row r="47" spans="1:15" x14ac:dyDescent="0.25">
      <c r="A47" t="s">
        <v>21</v>
      </c>
      <c r="B47" t="s">
        <v>22</v>
      </c>
      <c r="C47">
        <v>1984</v>
      </c>
      <c r="D47">
        <v>8</v>
      </c>
      <c r="E47" s="1">
        <v>0.81</v>
      </c>
      <c r="F47" s="1">
        <v>1.73999999999999</v>
      </c>
      <c r="G47" s="1">
        <v>2.09</v>
      </c>
      <c r="H47" s="1">
        <v>4.1399999999999997</v>
      </c>
      <c r="I47" s="1">
        <v>2.58</v>
      </c>
      <c r="J47">
        <v>19</v>
      </c>
      <c r="K47">
        <v>9</v>
      </c>
      <c r="L47">
        <f t="shared" si="5"/>
        <v>198408</v>
      </c>
      <c r="M47" s="1">
        <f t="shared" si="8"/>
        <v>1.0190018977300963</v>
      </c>
    </row>
    <row r="48" spans="1:15" x14ac:dyDescent="0.25">
      <c r="A48" t="s">
        <v>21</v>
      </c>
      <c r="B48" t="s">
        <v>22</v>
      </c>
      <c r="C48">
        <v>1984</v>
      </c>
      <c r="D48">
        <v>9</v>
      </c>
      <c r="E48" s="1">
        <v>0.18</v>
      </c>
      <c r="F48" s="1">
        <v>1.46999999999999</v>
      </c>
      <c r="G48" s="1">
        <v>2.09</v>
      </c>
      <c r="H48" s="1">
        <v>3.17</v>
      </c>
      <c r="I48" s="1">
        <v>2.27</v>
      </c>
      <c r="J48">
        <v>46</v>
      </c>
      <c r="K48">
        <v>7</v>
      </c>
      <c r="L48">
        <f t="shared" si="5"/>
        <v>198409</v>
      </c>
      <c r="M48" s="1">
        <f t="shared" si="8"/>
        <v>0.5675283598539933</v>
      </c>
    </row>
    <row r="49" spans="1:13" x14ac:dyDescent="0.25">
      <c r="A49" t="s">
        <v>21</v>
      </c>
      <c r="B49" t="s">
        <v>22</v>
      </c>
      <c r="C49">
        <v>1984</v>
      </c>
      <c r="D49">
        <v>10</v>
      </c>
      <c r="E49" s="1">
        <v>0.38</v>
      </c>
      <c r="F49" s="1">
        <v>0.93999999999999895</v>
      </c>
      <c r="G49" s="1">
        <v>1.34</v>
      </c>
      <c r="H49" s="1">
        <v>1.94</v>
      </c>
      <c r="I49" s="1">
        <v>4.0899999999999901</v>
      </c>
      <c r="J49">
        <v>71</v>
      </c>
      <c r="K49">
        <v>11</v>
      </c>
      <c r="L49">
        <f t="shared" si="5"/>
        <v>198410</v>
      </c>
      <c r="M49" s="1">
        <f t="shared" si="8"/>
        <v>-0.31869747375463803</v>
      </c>
    </row>
    <row r="50" spans="1:13" x14ac:dyDescent="0.25">
      <c r="A50" t="s">
        <v>21</v>
      </c>
      <c r="B50" t="s">
        <v>22</v>
      </c>
      <c r="C50">
        <v>1984</v>
      </c>
      <c r="D50">
        <v>11</v>
      </c>
      <c r="E50" s="1">
        <v>0.24</v>
      </c>
      <c r="F50" s="1">
        <v>0.92999999999999905</v>
      </c>
      <c r="G50" s="1">
        <v>1.74</v>
      </c>
      <c r="H50" s="1">
        <v>2.52</v>
      </c>
      <c r="I50" s="1">
        <v>5.5399999999999903</v>
      </c>
      <c r="J50">
        <v>73</v>
      </c>
      <c r="K50">
        <v>14</v>
      </c>
      <c r="L50">
        <f t="shared" si="5"/>
        <v>198411</v>
      </c>
      <c r="M50" s="1">
        <f t="shared" si="8"/>
        <v>-0.33541871589819722</v>
      </c>
    </row>
    <row r="51" spans="1:13" x14ac:dyDescent="0.25">
      <c r="A51" t="s">
        <v>21</v>
      </c>
      <c r="B51" t="s">
        <v>22</v>
      </c>
      <c r="C51">
        <v>1984</v>
      </c>
      <c r="D51">
        <v>12</v>
      </c>
      <c r="E51" s="1">
        <v>0.25</v>
      </c>
      <c r="F51" s="1">
        <v>0.81999999999999795</v>
      </c>
      <c r="G51" s="1">
        <v>1.08</v>
      </c>
      <c r="H51" s="1">
        <v>1.98</v>
      </c>
      <c r="I51" s="1">
        <v>4.0799999999999903</v>
      </c>
      <c r="J51">
        <v>100</v>
      </c>
      <c r="K51">
        <v>11</v>
      </c>
      <c r="L51">
        <f t="shared" si="5"/>
        <v>198412</v>
      </c>
      <c r="M51" s="1">
        <f t="shared" si="8"/>
        <v>-0.51935237947735202</v>
      </c>
    </row>
    <row r="52" spans="1:13" x14ac:dyDescent="0.25">
      <c r="A52" t="s">
        <v>21</v>
      </c>
      <c r="B52" t="s">
        <v>22</v>
      </c>
      <c r="C52">
        <v>1985</v>
      </c>
      <c r="D52">
        <v>1</v>
      </c>
      <c r="E52" s="1">
        <v>0.32</v>
      </c>
      <c r="F52" s="1">
        <v>0.68999999999999795</v>
      </c>
      <c r="G52" s="1">
        <v>0.83000000000000196</v>
      </c>
      <c r="H52" s="1">
        <v>1.32</v>
      </c>
      <c r="I52" s="1">
        <v>3.3999999999999901</v>
      </c>
      <c r="J52">
        <v>116</v>
      </c>
      <c r="K52">
        <v>17</v>
      </c>
      <c r="L52">
        <f t="shared" si="5"/>
        <v>198501</v>
      </c>
      <c r="M52" s="1">
        <f t="shared" si="8"/>
        <v>-0.73672852734362382</v>
      </c>
    </row>
    <row r="53" spans="1:13" x14ac:dyDescent="0.25">
      <c r="A53" t="s">
        <v>21</v>
      </c>
      <c r="B53" t="s">
        <v>22</v>
      </c>
      <c r="C53">
        <v>1985</v>
      </c>
      <c r="D53">
        <v>2</v>
      </c>
      <c r="E53" s="1">
        <v>0.09</v>
      </c>
      <c r="F53" s="1">
        <v>0.29999999999999799</v>
      </c>
      <c r="G53" s="1">
        <v>0.440000000000002</v>
      </c>
      <c r="H53" s="1">
        <v>1.1399999999999999</v>
      </c>
      <c r="I53" s="1">
        <v>2.0099999999999998</v>
      </c>
      <c r="J53">
        <v>81</v>
      </c>
      <c r="K53">
        <v>10</v>
      </c>
      <c r="L53">
        <f t="shared" si="5"/>
        <v>198502</v>
      </c>
      <c r="M53" s="1">
        <f t="shared" si="8"/>
        <v>-1.3888569709424388</v>
      </c>
    </row>
    <row r="54" spans="1:13" x14ac:dyDescent="0.25">
      <c r="A54" t="s">
        <v>21</v>
      </c>
      <c r="B54" t="s">
        <v>22</v>
      </c>
      <c r="C54">
        <v>1985</v>
      </c>
      <c r="D54">
        <v>3</v>
      </c>
      <c r="E54" s="1">
        <v>0.21</v>
      </c>
      <c r="F54" s="1">
        <v>0.53999999999999804</v>
      </c>
      <c r="G54" s="1">
        <v>0.87000000000000199</v>
      </c>
      <c r="H54" s="1">
        <v>1.27</v>
      </c>
      <c r="I54" s="1">
        <v>3.2699999999999898</v>
      </c>
      <c r="J54">
        <v>82</v>
      </c>
      <c r="K54">
        <v>14</v>
      </c>
      <c r="L54">
        <f t="shared" si="5"/>
        <v>198503</v>
      </c>
      <c r="M54" s="1">
        <f t="shared" si="8"/>
        <v>-0.9875471594970141</v>
      </c>
    </row>
    <row r="55" spans="1:13" x14ac:dyDescent="0.25">
      <c r="A55" t="s">
        <v>21</v>
      </c>
      <c r="B55" t="s">
        <v>22</v>
      </c>
      <c r="C55">
        <v>1985</v>
      </c>
      <c r="D55">
        <v>4</v>
      </c>
      <c r="E55" s="1">
        <v>0.13</v>
      </c>
      <c r="F55" s="1">
        <v>0.38999999999999801</v>
      </c>
      <c r="G55" s="1">
        <v>0.84000000000000197</v>
      </c>
      <c r="H55" s="1">
        <v>1.48</v>
      </c>
      <c r="I55" s="1">
        <v>0.78</v>
      </c>
      <c r="J55">
        <v>26</v>
      </c>
      <c r="K55">
        <v>8</v>
      </c>
      <c r="L55">
        <f t="shared" si="5"/>
        <v>198504</v>
      </c>
      <c r="M55" s="1">
        <f t="shared" si="8"/>
        <v>-1.2383657916504047</v>
      </c>
    </row>
    <row r="56" spans="1:13" x14ac:dyDescent="0.25">
      <c r="A56" t="s">
        <v>21</v>
      </c>
      <c r="B56" t="s">
        <v>22</v>
      </c>
      <c r="C56">
        <v>1985</v>
      </c>
      <c r="D56">
        <v>5</v>
      </c>
      <c r="E56" s="1">
        <v>0.67</v>
      </c>
      <c r="F56" s="1">
        <v>1.6299999999999899</v>
      </c>
      <c r="G56" s="1">
        <v>2.09</v>
      </c>
      <c r="H56" s="1">
        <v>2.8200000000000101</v>
      </c>
      <c r="I56" s="1">
        <v>5.4999999999999902</v>
      </c>
      <c r="J56">
        <v>75</v>
      </c>
      <c r="K56">
        <v>11</v>
      </c>
      <c r="L56">
        <f t="shared" si="5"/>
        <v>198505</v>
      </c>
      <c r="M56" s="1">
        <f t="shared" si="8"/>
        <v>0.835068234150943</v>
      </c>
    </row>
    <row r="57" spans="1:13" x14ac:dyDescent="0.25">
      <c r="A57" t="s">
        <v>21</v>
      </c>
      <c r="B57" t="s">
        <v>22</v>
      </c>
      <c r="C57">
        <v>1985</v>
      </c>
      <c r="D57">
        <v>6</v>
      </c>
      <c r="E57" s="1">
        <v>0.73</v>
      </c>
      <c r="F57" s="1">
        <v>1.5599999999999901</v>
      </c>
      <c r="G57" s="1">
        <v>2.14</v>
      </c>
      <c r="H57" s="1">
        <v>3.1900000000000102</v>
      </c>
      <c r="I57" s="1">
        <v>4.1899999999999897</v>
      </c>
      <c r="J57">
        <v>50</v>
      </c>
      <c r="K57">
        <v>15</v>
      </c>
      <c r="L57">
        <f t="shared" si="5"/>
        <v>198506</v>
      </c>
      <c r="M57" s="1">
        <f t="shared" si="8"/>
        <v>0.71801953914602779</v>
      </c>
    </row>
    <row r="58" spans="1:13" x14ac:dyDescent="0.25">
      <c r="A58" t="s">
        <v>21</v>
      </c>
      <c r="B58" t="s">
        <v>22</v>
      </c>
      <c r="C58">
        <v>1985</v>
      </c>
      <c r="D58">
        <v>7</v>
      </c>
      <c r="E58" s="1">
        <v>1.8</v>
      </c>
      <c r="F58" s="1">
        <v>4.9099999999999904</v>
      </c>
      <c r="G58" s="1">
        <v>5.49</v>
      </c>
      <c r="H58" s="1">
        <v>7.9100000000000099</v>
      </c>
      <c r="I58" s="1">
        <v>9.7399999999999896</v>
      </c>
      <c r="J58">
        <v>44</v>
      </c>
      <c r="K58">
        <v>12</v>
      </c>
      <c r="L58">
        <f t="shared" si="5"/>
        <v>198507</v>
      </c>
      <c r="M58" s="1">
        <f t="shared" si="8"/>
        <v>6.3196356572384147</v>
      </c>
    </row>
    <row r="59" spans="1:13" x14ac:dyDescent="0.25">
      <c r="A59" t="s">
        <v>21</v>
      </c>
      <c r="B59" t="s">
        <v>22</v>
      </c>
      <c r="C59">
        <v>1985</v>
      </c>
      <c r="D59">
        <v>8</v>
      </c>
      <c r="E59" s="1">
        <v>0.69</v>
      </c>
      <c r="F59" s="1">
        <v>1.45999999999999</v>
      </c>
      <c r="G59" s="1">
        <v>3.36</v>
      </c>
      <c r="H59" s="1">
        <v>5.1200000000000099</v>
      </c>
      <c r="I59" s="1">
        <v>5.2399999999999904</v>
      </c>
      <c r="J59">
        <v>61</v>
      </c>
      <c r="K59">
        <v>12</v>
      </c>
      <c r="L59">
        <f t="shared" si="5"/>
        <v>198508</v>
      </c>
      <c r="M59" s="1">
        <f t="shared" si="8"/>
        <v>0.550807117710434</v>
      </c>
    </row>
    <row r="60" spans="1:13" x14ac:dyDescent="0.25">
      <c r="A60" t="s">
        <v>21</v>
      </c>
      <c r="B60" t="s">
        <v>22</v>
      </c>
      <c r="C60">
        <v>1985</v>
      </c>
      <c r="D60">
        <v>9</v>
      </c>
      <c r="E60" s="1">
        <v>0.37</v>
      </c>
      <c r="F60" s="1">
        <v>0.67999999999999905</v>
      </c>
      <c r="G60" s="1">
        <v>2.09</v>
      </c>
      <c r="H60" s="1">
        <v>2.9000000000000101</v>
      </c>
      <c r="I60" s="1">
        <v>1.35</v>
      </c>
      <c r="J60">
        <v>23</v>
      </c>
      <c r="K60">
        <v>6</v>
      </c>
      <c r="L60">
        <f t="shared" si="5"/>
        <v>198509</v>
      </c>
      <c r="M60" s="1">
        <f t="shared" si="8"/>
        <v>-0.75344976948718134</v>
      </c>
    </row>
    <row r="61" spans="1:13" x14ac:dyDescent="0.25">
      <c r="A61" t="s">
        <v>21</v>
      </c>
      <c r="B61" t="s">
        <v>22</v>
      </c>
      <c r="C61">
        <v>1985</v>
      </c>
      <c r="D61">
        <v>10</v>
      </c>
      <c r="E61" s="1">
        <v>1.1000000000000001</v>
      </c>
      <c r="F61" s="1">
        <v>1.5699999999999901</v>
      </c>
      <c r="G61" s="1">
        <v>2.1800000000000002</v>
      </c>
      <c r="H61" s="1">
        <v>3.22000000000001</v>
      </c>
      <c r="I61" s="1">
        <v>4.96999999999999</v>
      </c>
      <c r="J61">
        <v>60</v>
      </c>
      <c r="K61">
        <v>11</v>
      </c>
      <c r="L61">
        <f t="shared" si="5"/>
        <v>198510</v>
      </c>
      <c r="M61" s="1">
        <f t="shared" si="8"/>
        <v>0.73474078128958709</v>
      </c>
    </row>
    <row r="62" spans="1:13" x14ac:dyDescent="0.25">
      <c r="A62" t="s">
        <v>21</v>
      </c>
      <c r="B62" t="s">
        <v>22</v>
      </c>
      <c r="C62">
        <v>1985</v>
      </c>
      <c r="D62">
        <v>11</v>
      </c>
      <c r="E62" s="1">
        <v>0.43</v>
      </c>
      <c r="F62" s="1">
        <v>1.3299999999999901</v>
      </c>
      <c r="G62" s="1">
        <v>1.81</v>
      </c>
      <c r="H62" s="1">
        <v>2.64</v>
      </c>
      <c r="I62" s="1">
        <v>6.8899999999999899</v>
      </c>
      <c r="J62">
        <v>133</v>
      </c>
      <c r="K62">
        <v>17</v>
      </c>
      <c r="L62">
        <f t="shared" si="5"/>
        <v>198511</v>
      </c>
      <c r="M62" s="1">
        <f t="shared" si="8"/>
        <v>0.33343096984416237</v>
      </c>
    </row>
    <row r="63" spans="1:13" x14ac:dyDescent="0.25">
      <c r="A63" t="s">
        <v>21</v>
      </c>
      <c r="B63" t="s">
        <v>22</v>
      </c>
      <c r="C63">
        <v>1985</v>
      </c>
      <c r="D63">
        <v>12</v>
      </c>
      <c r="E63" s="1">
        <v>0.17</v>
      </c>
      <c r="F63" s="1">
        <v>0.7</v>
      </c>
      <c r="G63" s="1">
        <v>0.92000000000000504</v>
      </c>
      <c r="H63" s="1">
        <v>1.94</v>
      </c>
      <c r="I63" s="1">
        <v>1.74</v>
      </c>
      <c r="J63">
        <v>53</v>
      </c>
      <c r="K63">
        <v>10</v>
      </c>
      <c r="L63">
        <f t="shared" si="5"/>
        <v>198512</v>
      </c>
      <c r="M63" s="1">
        <f t="shared" si="8"/>
        <v>-0.72000728520006108</v>
      </c>
    </row>
    <row r="64" spans="1:13" x14ac:dyDescent="0.25">
      <c r="A64" t="s">
        <v>21</v>
      </c>
      <c r="B64" t="s">
        <v>22</v>
      </c>
      <c r="C64">
        <v>1986</v>
      </c>
      <c r="D64">
        <v>1</v>
      </c>
      <c r="E64" s="1">
        <v>0.2</v>
      </c>
      <c r="F64" s="1">
        <v>0.63999999999999901</v>
      </c>
      <c r="G64" s="1">
        <v>0.91000000000000503</v>
      </c>
      <c r="H64" s="1">
        <v>1.23</v>
      </c>
      <c r="I64" s="1">
        <v>1.84</v>
      </c>
      <c r="J64">
        <v>63</v>
      </c>
      <c r="K64">
        <v>10</v>
      </c>
      <c r="L64">
        <f t="shared" si="5"/>
        <v>198601</v>
      </c>
      <c r="M64" s="1">
        <f t="shared" si="8"/>
        <v>-0.82033473806141888</v>
      </c>
    </row>
    <row r="65" spans="1:13" x14ac:dyDescent="0.25">
      <c r="A65" t="s">
        <v>21</v>
      </c>
      <c r="B65" t="s">
        <v>22</v>
      </c>
      <c r="C65">
        <v>1986</v>
      </c>
      <c r="D65">
        <v>2</v>
      </c>
      <c r="E65" s="1">
        <v>0.37</v>
      </c>
      <c r="F65" s="1">
        <v>1.0900000000000001</v>
      </c>
      <c r="G65" s="1">
        <v>1.64</v>
      </c>
      <c r="H65" s="1">
        <v>2.0099999999999998</v>
      </c>
      <c r="I65" s="1">
        <v>5.4399999999999897</v>
      </c>
      <c r="J65">
        <v>111</v>
      </c>
      <c r="K65">
        <v>17</v>
      </c>
      <c r="L65">
        <f t="shared" si="5"/>
        <v>198602</v>
      </c>
      <c r="M65" s="1">
        <f t="shared" si="8"/>
        <v>-6.7878841601245646E-2</v>
      </c>
    </row>
    <row r="66" spans="1:13" x14ac:dyDescent="0.25">
      <c r="A66" t="s">
        <v>21</v>
      </c>
      <c r="B66" t="s">
        <v>22</v>
      </c>
      <c r="C66">
        <v>1986</v>
      </c>
      <c r="D66">
        <v>3</v>
      </c>
      <c r="E66" s="1">
        <v>0.4</v>
      </c>
      <c r="F66" s="1">
        <v>0.62</v>
      </c>
      <c r="G66" s="1">
        <v>0.84000000000000397</v>
      </c>
      <c r="H66" s="1">
        <v>1.4</v>
      </c>
      <c r="I66" s="1">
        <v>1.56</v>
      </c>
      <c r="J66">
        <v>35</v>
      </c>
      <c r="K66">
        <v>11</v>
      </c>
      <c r="L66">
        <f t="shared" si="5"/>
        <v>198603</v>
      </c>
      <c r="M66" s="1">
        <f t="shared" si="8"/>
        <v>-0.85377722234853592</v>
      </c>
    </row>
    <row r="67" spans="1:13" x14ac:dyDescent="0.25">
      <c r="A67" t="s">
        <v>21</v>
      </c>
      <c r="B67" t="s">
        <v>22</v>
      </c>
      <c r="C67">
        <v>1986</v>
      </c>
      <c r="D67">
        <v>4</v>
      </c>
      <c r="E67" s="1">
        <v>0.18</v>
      </c>
      <c r="F67" s="1">
        <v>0.34</v>
      </c>
      <c r="G67" s="1">
        <v>0.83000000000000496</v>
      </c>
      <c r="H67" s="1">
        <v>1.4</v>
      </c>
      <c r="I67" s="1">
        <v>0.95</v>
      </c>
      <c r="J67">
        <v>29</v>
      </c>
      <c r="K67">
        <v>9</v>
      </c>
      <c r="L67">
        <f t="shared" si="5"/>
        <v>198604</v>
      </c>
      <c r="M67" s="1">
        <f t="shared" si="8"/>
        <v>-1.321972002368198</v>
      </c>
    </row>
    <row r="68" spans="1:13" x14ac:dyDescent="0.25">
      <c r="A68" t="s">
        <v>21</v>
      </c>
      <c r="B68" t="s">
        <v>22</v>
      </c>
      <c r="C68">
        <v>1986</v>
      </c>
      <c r="D68">
        <v>5</v>
      </c>
      <c r="E68" s="1">
        <v>0.4</v>
      </c>
      <c r="F68" s="1">
        <v>1.19</v>
      </c>
      <c r="G68" s="1">
        <v>1.32</v>
      </c>
      <c r="H68" s="1">
        <v>2.13</v>
      </c>
      <c r="I68" s="1">
        <v>2.42</v>
      </c>
      <c r="J68">
        <v>31</v>
      </c>
      <c r="K68">
        <v>12</v>
      </c>
      <c r="L68">
        <f t="shared" si="5"/>
        <v>198605</v>
      </c>
      <c r="M68" s="1">
        <f t="shared" si="8"/>
        <v>9.9333579834347777E-2</v>
      </c>
    </row>
    <row r="69" spans="1:13" x14ac:dyDescent="0.25">
      <c r="A69" t="s">
        <v>21</v>
      </c>
      <c r="B69" t="s">
        <v>22</v>
      </c>
      <c r="C69">
        <v>1986</v>
      </c>
      <c r="D69">
        <v>6</v>
      </c>
      <c r="E69" s="1">
        <v>0.31</v>
      </c>
      <c r="F69" s="1">
        <v>0.78</v>
      </c>
      <c r="G69" s="1">
        <v>1.35</v>
      </c>
      <c r="H69" s="1">
        <v>2.2999999999999998</v>
      </c>
      <c r="I69" s="1">
        <v>2.15</v>
      </c>
      <c r="J69">
        <v>30</v>
      </c>
      <c r="K69">
        <v>10</v>
      </c>
      <c r="L69">
        <f t="shared" si="5"/>
        <v>198606</v>
      </c>
      <c r="M69" s="1">
        <f t="shared" si="8"/>
        <v>-0.586237348051586</v>
      </c>
    </row>
    <row r="70" spans="1:13" x14ac:dyDescent="0.25">
      <c r="A70" t="s">
        <v>21</v>
      </c>
      <c r="B70" t="s">
        <v>22</v>
      </c>
      <c r="C70">
        <v>1986</v>
      </c>
      <c r="D70">
        <v>7</v>
      </c>
      <c r="E70" s="1">
        <v>0.48</v>
      </c>
      <c r="F70" s="1">
        <v>1.24</v>
      </c>
      <c r="G70" s="1">
        <v>1.67</v>
      </c>
      <c r="H70" s="1">
        <v>2.59</v>
      </c>
      <c r="I70" s="1">
        <v>2.7299999999999902</v>
      </c>
      <c r="J70">
        <v>35</v>
      </c>
      <c r="K70">
        <v>13</v>
      </c>
      <c r="L70">
        <f t="shared" ref="L70:L133" si="10">C70*100+D70</f>
        <v>198607</v>
      </c>
      <c r="M70" s="1">
        <f t="shared" si="8"/>
        <v>0.18293979055214468</v>
      </c>
    </row>
    <row r="71" spans="1:13" x14ac:dyDescent="0.25">
      <c r="A71" t="s">
        <v>21</v>
      </c>
      <c r="B71" t="s">
        <v>22</v>
      </c>
      <c r="C71">
        <v>1986</v>
      </c>
      <c r="D71">
        <v>8</v>
      </c>
      <c r="E71" s="1">
        <v>0.25</v>
      </c>
      <c r="F71" s="1">
        <v>0.48</v>
      </c>
      <c r="G71" s="1">
        <v>0.84000000000000496</v>
      </c>
      <c r="H71" s="1">
        <v>1.67</v>
      </c>
      <c r="I71" s="1">
        <v>2.09</v>
      </c>
      <c r="J71">
        <v>45</v>
      </c>
      <c r="K71">
        <v>12</v>
      </c>
      <c r="L71">
        <f t="shared" si="10"/>
        <v>198608</v>
      </c>
      <c r="M71" s="1">
        <f t="shared" ref="M71:M134" si="11">(F71-F$3)/F$2</f>
        <v>-1.0878746123583671</v>
      </c>
    </row>
    <row r="72" spans="1:13" x14ac:dyDescent="0.25">
      <c r="A72" t="s">
        <v>21</v>
      </c>
      <c r="B72" t="s">
        <v>22</v>
      </c>
      <c r="C72">
        <v>1986</v>
      </c>
      <c r="D72">
        <v>9</v>
      </c>
      <c r="E72" s="1">
        <v>1</v>
      </c>
      <c r="F72" s="1">
        <v>1.29</v>
      </c>
      <c r="G72" s="1">
        <v>1.69</v>
      </c>
      <c r="H72" s="1">
        <v>2.77</v>
      </c>
      <c r="I72" s="1">
        <v>3.2699999999999898</v>
      </c>
      <c r="J72">
        <v>38</v>
      </c>
      <c r="K72">
        <v>12</v>
      </c>
      <c r="L72">
        <f t="shared" si="10"/>
        <v>198609</v>
      </c>
      <c r="M72" s="1">
        <f t="shared" si="11"/>
        <v>0.2665460012699416</v>
      </c>
    </row>
    <row r="73" spans="1:13" x14ac:dyDescent="0.25">
      <c r="A73" t="s">
        <v>21</v>
      </c>
      <c r="B73" t="s">
        <v>22</v>
      </c>
      <c r="C73">
        <v>1986</v>
      </c>
      <c r="D73">
        <v>10</v>
      </c>
      <c r="E73" s="1">
        <v>0.28999999999999998</v>
      </c>
      <c r="F73" s="1">
        <v>0.65</v>
      </c>
      <c r="G73" s="1">
        <v>1.07</v>
      </c>
      <c r="H73" s="1">
        <v>2.19</v>
      </c>
      <c r="I73" s="1">
        <v>2.3799999999999901</v>
      </c>
      <c r="J73">
        <v>54</v>
      </c>
      <c r="K73">
        <v>10</v>
      </c>
      <c r="L73">
        <f t="shared" si="10"/>
        <v>198610</v>
      </c>
      <c r="M73" s="1">
        <f t="shared" si="11"/>
        <v>-0.8036134959178578</v>
      </c>
    </row>
    <row r="74" spans="1:13" x14ac:dyDescent="0.25">
      <c r="A74" t="s">
        <v>21</v>
      </c>
      <c r="B74" t="s">
        <v>22</v>
      </c>
      <c r="C74">
        <v>1986</v>
      </c>
      <c r="D74">
        <v>11</v>
      </c>
      <c r="E74" s="1">
        <v>0.55000000000000004</v>
      </c>
      <c r="F74" s="1">
        <v>1.78</v>
      </c>
      <c r="G74" s="1">
        <v>3.01</v>
      </c>
      <c r="H74" s="1">
        <v>4.6700000000000097</v>
      </c>
      <c r="I74" s="1">
        <v>9.3199999999999896</v>
      </c>
      <c r="J74">
        <v>114</v>
      </c>
      <c r="K74">
        <v>14</v>
      </c>
      <c r="L74">
        <f t="shared" si="10"/>
        <v>198611</v>
      </c>
      <c r="M74" s="1">
        <f t="shared" si="11"/>
        <v>1.0858868663043504</v>
      </c>
    </row>
    <row r="75" spans="1:13" x14ac:dyDescent="0.25">
      <c r="A75" t="s">
        <v>21</v>
      </c>
      <c r="B75" t="s">
        <v>22</v>
      </c>
      <c r="C75">
        <v>1986</v>
      </c>
      <c r="D75">
        <v>12</v>
      </c>
      <c r="E75" s="1">
        <v>0.23</v>
      </c>
      <c r="F75" s="1">
        <v>0.82</v>
      </c>
      <c r="G75" s="1">
        <v>1.1200000000000001</v>
      </c>
      <c r="H75" s="1">
        <v>1.65</v>
      </c>
      <c r="I75" s="1">
        <v>3.0599999999999898</v>
      </c>
      <c r="J75">
        <v>79</v>
      </c>
      <c r="K75">
        <v>12</v>
      </c>
      <c r="L75">
        <f t="shared" si="10"/>
        <v>198612</v>
      </c>
      <c r="M75" s="1">
        <f t="shared" si="11"/>
        <v>-0.51935237947734869</v>
      </c>
    </row>
    <row r="76" spans="1:13" x14ac:dyDescent="0.25">
      <c r="A76" t="s">
        <v>21</v>
      </c>
      <c r="B76" t="s">
        <v>22</v>
      </c>
      <c r="C76">
        <v>1987</v>
      </c>
      <c r="D76">
        <v>1</v>
      </c>
      <c r="E76" s="1">
        <v>0.2</v>
      </c>
      <c r="F76" s="1">
        <v>0.76</v>
      </c>
      <c r="G76" s="1">
        <v>1</v>
      </c>
      <c r="H76" s="1">
        <v>1.4200000000000099</v>
      </c>
      <c r="I76" s="1">
        <v>2.69999999999999</v>
      </c>
      <c r="J76">
        <v>93</v>
      </c>
      <c r="K76">
        <v>14</v>
      </c>
      <c r="L76">
        <f t="shared" si="10"/>
        <v>198701</v>
      </c>
      <c r="M76" s="1">
        <f t="shared" si="11"/>
        <v>-0.61967983233870483</v>
      </c>
    </row>
    <row r="77" spans="1:13" x14ac:dyDescent="0.25">
      <c r="A77" t="s">
        <v>21</v>
      </c>
      <c r="B77" t="s">
        <v>22</v>
      </c>
      <c r="C77">
        <v>1987</v>
      </c>
      <c r="D77">
        <v>2</v>
      </c>
      <c r="E77" s="1">
        <v>0.15</v>
      </c>
      <c r="F77" s="1">
        <v>0.65</v>
      </c>
      <c r="G77" s="1">
        <v>1.21</v>
      </c>
      <c r="H77" s="1">
        <v>2.1200000000000099</v>
      </c>
      <c r="I77" s="1">
        <v>3.4599999999999902</v>
      </c>
      <c r="J77">
        <v>71</v>
      </c>
      <c r="K77">
        <v>12</v>
      </c>
      <c r="L77">
        <f t="shared" si="10"/>
        <v>198702</v>
      </c>
      <c r="M77" s="1">
        <f t="shared" si="11"/>
        <v>-0.8036134959178578</v>
      </c>
    </row>
    <row r="78" spans="1:13" x14ac:dyDescent="0.25">
      <c r="A78" t="s">
        <v>21</v>
      </c>
      <c r="B78" t="s">
        <v>22</v>
      </c>
      <c r="C78">
        <v>1987</v>
      </c>
      <c r="D78">
        <v>3</v>
      </c>
      <c r="E78" s="1">
        <v>0.17</v>
      </c>
      <c r="F78" s="1">
        <v>0.4</v>
      </c>
      <c r="G78" s="1">
        <v>0.70000000000000495</v>
      </c>
      <c r="H78" s="1">
        <v>1.79</v>
      </c>
      <c r="I78" s="1">
        <v>1.9</v>
      </c>
      <c r="J78">
        <v>56</v>
      </c>
      <c r="K78">
        <v>10</v>
      </c>
      <c r="L78">
        <f t="shared" si="10"/>
        <v>198703</v>
      </c>
      <c r="M78" s="1">
        <f t="shared" si="11"/>
        <v>-1.221644549506842</v>
      </c>
    </row>
    <row r="79" spans="1:13" x14ac:dyDescent="0.25">
      <c r="A79" t="s">
        <v>21</v>
      </c>
      <c r="B79" t="s">
        <v>22</v>
      </c>
      <c r="C79">
        <v>1987</v>
      </c>
      <c r="D79">
        <v>4</v>
      </c>
      <c r="E79" s="1">
        <v>0.48</v>
      </c>
      <c r="F79" s="1">
        <v>1</v>
      </c>
      <c r="G79" s="1">
        <v>1.44</v>
      </c>
      <c r="H79" s="1">
        <v>2.13</v>
      </c>
      <c r="I79" s="1">
        <v>3.6899999999999902</v>
      </c>
      <c r="J79">
        <v>87</v>
      </c>
      <c r="K79">
        <v>12</v>
      </c>
      <c r="L79">
        <f t="shared" si="10"/>
        <v>198704</v>
      </c>
      <c r="M79" s="1">
        <f t="shared" si="11"/>
        <v>-0.21837002089328006</v>
      </c>
    </row>
    <row r="80" spans="1:13" x14ac:dyDescent="0.25">
      <c r="A80" t="s">
        <v>21</v>
      </c>
      <c r="B80" t="s">
        <v>22</v>
      </c>
      <c r="C80">
        <v>1987</v>
      </c>
      <c r="D80">
        <v>5</v>
      </c>
      <c r="E80" s="1">
        <v>0.57999999999999996</v>
      </c>
      <c r="F80" s="1">
        <v>1.03</v>
      </c>
      <c r="G80" s="1">
        <v>1.52</v>
      </c>
      <c r="H80" s="1">
        <v>2.27</v>
      </c>
      <c r="I80" s="1">
        <v>2.2499999999999898</v>
      </c>
      <c r="J80">
        <v>24</v>
      </c>
      <c r="K80">
        <v>11</v>
      </c>
      <c r="L80">
        <f t="shared" si="10"/>
        <v>198705</v>
      </c>
      <c r="M80" s="1">
        <f t="shared" si="11"/>
        <v>-0.16820629446260191</v>
      </c>
    </row>
    <row r="81" spans="1:13" x14ac:dyDescent="0.25">
      <c r="A81" t="s">
        <v>21</v>
      </c>
      <c r="B81" t="s">
        <v>22</v>
      </c>
      <c r="C81">
        <v>1987</v>
      </c>
      <c r="D81">
        <v>6</v>
      </c>
      <c r="E81" s="1">
        <v>0.54</v>
      </c>
      <c r="F81" s="1">
        <v>1.2</v>
      </c>
      <c r="G81" s="1">
        <v>1.73</v>
      </c>
      <c r="H81" s="1">
        <v>2.69</v>
      </c>
      <c r="I81" s="1">
        <v>3.21999999999999</v>
      </c>
      <c r="J81">
        <v>32</v>
      </c>
      <c r="K81">
        <v>11</v>
      </c>
      <c r="L81">
        <f t="shared" si="10"/>
        <v>198706</v>
      </c>
      <c r="M81" s="1">
        <f t="shared" si="11"/>
        <v>0.11605482197790716</v>
      </c>
    </row>
    <row r="82" spans="1:13" x14ac:dyDescent="0.25">
      <c r="A82" t="s">
        <v>21</v>
      </c>
      <c r="B82" t="s">
        <v>22</v>
      </c>
      <c r="C82">
        <v>1987</v>
      </c>
      <c r="D82">
        <v>7</v>
      </c>
      <c r="E82" s="1">
        <v>0.85</v>
      </c>
      <c r="F82" s="1">
        <v>1.85</v>
      </c>
      <c r="G82" s="1">
        <v>2.3199999999999998</v>
      </c>
      <c r="H82" s="1">
        <v>3.72</v>
      </c>
      <c r="I82" s="1">
        <v>6.3699999999999903</v>
      </c>
      <c r="J82">
        <v>47</v>
      </c>
      <c r="K82">
        <v>17</v>
      </c>
      <c r="L82">
        <f t="shared" si="10"/>
        <v>198707</v>
      </c>
      <c r="M82" s="1">
        <f t="shared" si="11"/>
        <v>1.202935561309266</v>
      </c>
    </row>
    <row r="83" spans="1:13" x14ac:dyDescent="0.25">
      <c r="A83" t="s">
        <v>21</v>
      </c>
      <c r="B83" t="s">
        <v>22</v>
      </c>
      <c r="C83">
        <v>1987</v>
      </c>
      <c r="D83">
        <v>8</v>
      </c>
      <c r="E83" s="1">
        <v>0.63</v>
      </c>
      <c r="F83" s="1">
        <v>1.7</v>
      </c>
      <c r="G83" s="1">
        <v>2.72</v>
      </c>
      <c r="H83" s="1">
        <v>3.74</v>
      </c>
      <c r="I83" s="1">
        <v>2.6399999999999899</v>
      </c>
      <c r="J83">
        <v>27</v>
      </c>
      <c r="K83">
        <v>7</v>
      </c>
      <c r="L83">
        <f t="shared" si="10"/>
        <v>198708</v>
      </c>
      <c r="M83" s="1">
        <f t="shared" si="11"/>
        <v>0.95211692915587542</v>
      </c>
    </row>
    <row r="84" spans="1:13" x14ac:dyDescent="0.25">
      <c r="A84" t="s">
        <v>21</v>
      </c>
      <c r="B84" t="s">
        <v>22</v>
      </c>
      <c r="C84">
        <v>1987</v>
      </c>
      <c r="D84">
        <v>9</v>
      </c>
      <c r="E84" s="1">
        <v>0.45</v>
      </c>
      <c r="F84" s="1">
        <v>0.83</v>
      </c>
      <c r="G84" s="1">
        <v>1.31</v>
      </c>
      <c r="H84" s="1">
        <v>2.48</v>
      </c>
      <c r="I84" s="1">
        <v>2.91</v>
      </c>
      <c r="J84">
        <v>38</v>
      </c>
      <c r="K84">
        <v>8</v>
      </c>
      <c r="L84">
        <f t="shared" si="10"/>
        <v>198709</v>
      </c>
      <c r="M84" s="1">
        <f t="shared" si="11"/>
        <v>-0.50263113733378928</v>
      </c>
    </row>
    <row r="85" spans="1:13" x14ac:dyDescent="0.25">
      <c r="A85" t="s">
        <v>21</v>
      </c>
      <c r="B85" t="s">
        <v>22</v>
      </c>
      <c r="C85">
        <v>1987</v>
      </c>
      <c r="D85">
        <v>10</v>
      </c>
      <c r="E85" s="1">
        <v>0.1</v>
      </c>
      <c r="F85" s="1">
        <v>0.75</v>
      </c>
      <c r="G85" s="1">
        <v>1.46</v>
      </c>
      <c r="H85" s="1">
        <v>2.21</v>
      </c>
      <c r="I85" s="1">
        <v>0.51</v>
      </c>
      <c r="J85">
        <v>18</v>
      </c>
      <c r="K85">
        <v>4</v>
      </c>
      <c r="L85">
        <f t="shared" si="10"/>
        <v>198710</v>
      </c>
      <c r="M85" s="1">
        <f t="shared" si="11"/>
        <v>-0.63640107448226413</v>
      </c>
    </row>
    <row r="86" spans="1:13" x14ac:dyDescent="0.25">
      <c r="A86" t="s">
        <v>21</v>
      </c>
      <c r="B86" t="s">
        <v>22</v>
      </c>
      <c r="C86">
        <v>1987</v>
      </c>
      <c r="D86">
        <v>11</v>
      </c>
      <c r="E86" s="1">
        <v>0.27</v>
      </c>
      <c r="F86" s="1">
        <v>0.95</v>
      </c>
      <c r="G86" s="1">
        <v>1.29</v>
      </c>
      <c r="H86" s="1">
        <v>2.15</v>
      </c>
      <c r="I86" s="1">
        <v>3.1499999999999901</v>
      </c>
      <c r="J86">
        <v>52</v>
      </c>
      <c r="K86">
        <v>9</v>
      </c>
      <c r="L86">
        <f t="shared" si="10"/>
        <v>198711</v>
      </c>
      <c r="M86" s="1">
        <f t="shared" si="11"/>
        <v>-0.30197623161107695</v>
      </c>
    </row>
    <row r="87" spans="1:13" x14ac:dyDescent="0.25">
      <c r="A87" t="s">
        <v>21</v>
      </c>
      <c r="B87" t="s">
        <v>22</v>
      </c>
      <c r="C87">
        <v>1987</v>
      </c>
      <c r="D87">
        <v>12</v>
      </c>
      <c r="E87" s="1">
        <v>0.28000000000000003</v>
      </c>
      <c r="F87" s="1">
        <v>0.83</v>
      </c>
      <c r="G87" s="1">
        <v>1.31</v>
      </c>
      <c r="H87" s="1">
        <v>2.23</v>
      </c>
      <c r="I87" s="1">
        <v>5.5999999999999899</v>
      </c>
      <c r="J87">
        <v>115</v>
      </c>
      <c r="K87">
        <v>19</v>
      </c>
      <c r="L87">
        <f t="shared" si="10"/>
        <v>198712</v>
      </c>
      <c r="M87" s="1">
        <f t="shared" si="11"/>
        <v>-0.50263113733378928</v>
      </c>
    </row>
    <row r="88" spans="1:13" x14ac:dyDescent="0.25">
      <c r="A88" t="s">
        <v>21</v>
      </c>
      <c r="B88" t="s">
        <v>22</v>
      </c>
      <c r="C88">
        <v>1988</v>
      </c>
      <c r="D88">
        <v>1</v>
      </c>
      <c r="E88" s="1">
        <v>0.22</v>
      </c>
      <c r="F88" s="1">
        <v>0.89</v>
      </c>
      <c r="G88" s="1">
        <v>1.46</v>
      </c>
      <c r="H88" s="1">
        <v>1.86</v>
      </c>
      <c r="I88" s="1">
        <v>2.57</v>
      </c>
      <c r="J88">
        <v>59</v>
      </c>
      <c r="K88">
        <v>12</v>
      </c>
      <c r="L88">
        <f t="shared" si="10"/>
        <v>198801</v>
      </c>
      <c r="M88" s="1">
        <f t="shared" si="11"/>
        <v>-0.40230368447243303</v>
      </c>
    </row>
    <row r="89" spans="1:13" x14ac:dyDescent="0.25">
      <c r="A89" t="s">
        <v>21</v>
      </c>
      <c r="B89" t="s">
        <v>22</v>
      </c>
      <c r="C89">
        <v>1988</v>
      </c>
      <c r="D89">
        <v>2</v>
      </c>
      <c r="E89" s="1">
        <v>0.31</v>
      </c>
      <c r="F89" s="1">
        <v>0.81</v>
      </c>
      <c r="G89" s="1">
        <v>1.31</v>
      </c>
      <c r="H89" s="1">
        <v>2.46</v>
      </c>
      <c r="I89" s="1">
        <v>2</v>
      </c>
      <c r="J89">
        <v>40</v>
      </c>
      <c r="K89">
        <v>7</v>
      </c>
      <c r="L89">
        <f t="shared" si="10"/>
        <v>198802</v>
      </c>
      <c r="M89" s="1">
        <f t="shared" si="11"/>
        <v>-0.53607362162090788</v>
      </c>
    </row>
    <row r="90" spans="1:13" x14ac:dyDescent="0.25">
      <c r="A90" t="s">
        <v>21</v>
      </c>
      <c r="B90" t="s">
        <v>22</v>
      </c>
      <c r="C90">
        <v>1988</v>
      </c>
      <c r="D90">
        <v>3</v>
      </c>
      <c r="E90" s="1">
        <v>0.56000000000000005</v>
      </c>
      <c r="F90" s="1">
        <v>0.98</v>
      </c>
      <c r="G90" s="1">
        <v>1.33</v>
      </c>
      <c r="H90" s="1">
        <v>1.87</v>
      </c>
      <c r="I90" s="1">
        <v>3.0899999999999901</v>
      </c>
      <c r="J90">
        <v>54</v>
      </c>
      <c r="K90">
        <v>13</v>
      </c>
      <c r="L90">
        <f t="shared" si="10"/>
        <v>198803</v>
      </c>
      <c r="M90" s="1">
        <f t="shared" si="11"/>
        <v>-0.25181250518039883</v>
      </c>
    </row>
    <row r="91" spans="1:13" x14ac:dyDescent="0.25">
      <c r="A91" t="s">
        <v>21</v>
      </c>
      <c r="B91" t="s">
        <v>22</v>
      </c>
      <c r="C91">
        <v>1988</v>
      </c>
      <c r="D91">
        <v>4</v>
      </c>
      <c r="E91" s="1">
        <v>0.23</v>
      </c>
      <c r="F91" s="1">
        <v>0.69</v>
      </c>
      <c r="G91" s="1">
        <v>0.99000000000000299</v>
      </c>
      <c r="H91" s="1">
        <v>1.76</v>
      </c>
      <c r="I91" s="1">
        <v>2.96999999999999</v>
      </c>
      <c r="J91">
        <v>57</v>
      </c>
      <c r="K91">
        <v>9</v>
      </c>
      <c r="L91">
        <f t="shared" si="10"/>
        <v>198804</v>
      </c>
      <c r="M91" s="1">
        <f t="shared" si="11"/>
        <v>-0.73672852734362049</v>
      </c>
    </row>
    <row r="92" spans="1:13" x14ac:dyDescent="0.25">
      <c r="A92" t="s">
        <v>21</v>
      </c>
      <c r="B92" t="s">
        <v>22</v>
      </c>
      <c r="C92">
        <v>1988</v>
      </c>
      <c r="D92">
        <v>5</v>
      </c>
      <c r="E92" s="1">
        <v>0.55000000000000004</v>
      </c>
      <c r="F92" s="1">
        <v>1.06</v>
      </c>
      <c r="G92" s="1">
        <v>1.45</v>
      </c>
      <c r="H92" s="1">
        <v>2.63</v>
      </c>
      <c r="I92" s="1">
        <v>4.4999999999999902</v>
      </c>
      <c r="J92">
        <v>52</v>
      </c>
      <c r="K92">
        <v>11</v>
      </c>
      <c r="L92">
        <f t="shared" si="10"/>
        <v>198805</v>
      </c>
      <c r="M92" s="1">
        <f t="shared" si="11"/>
        <v>-0.11804256803192378</v>
      </c>
    </row>
    <row r="93" spans="1:13" x14ac:dyDescent="0.25">
      <c r="A93" t="s">
        <v>21</v>
      </c>
      <c r="B93" t="s">
        <v>22</v>
      </c>
      <c r="C93">
        <v>1988</v>
      </c>
      <c r="D93">
        <v>6</v>
      </c>
      <c r="E93" s="1">
        <v>0.53</v>
      </c>
      <c r="F93" s="1">
        <v>1</v>
      </c>
      <c r="G93" s="1">
        <v>1.7</v>
      </c>
      <c r="H93" s="1">
        <v>2.69</v>
      </c>
      <c r="I93" s="1">
        <v>1.37</v>
      </c>
      <c r="J93">
        <v>13</v>
      </c>
      <c r="K93">
        <v>5</v>
      </c>
      <c r="L93">
        <f t="shared" si="10"/>
        <v>198806</v>
      </c>
      <c r="M93" s="1">
        <f t="shared" si="11"/>
        <v>-0.21837002089328006</v>
      </c>
    </row>
    <row r="94" spans="1:13" x14ac:dyDescent="0.25">
      <c r="A94" t="s">
        <v>21</v>
      </c>
      <c r="B94" t="s">
        <v>22</v>
      </c>
      <c r="C94">
        <v>1988</v>
      </c>
      <c r="D94">
        <v>7</v>
      </c>
      <c r="E94" s="1">
        <v>0.96</v>
      </c>
      <c r="F94" s="1">
        <v>2.36</v>
      </c>
      <c r="G94" s="1">
        <v>2.76</v>
      </c>
      <c r="H94" s="1">
        <v>4.46</v>
      </c>
      <c r="I94" s="1">
        <v>4.5599999999999898</v>
      </c>
      <c r="J94">
        <v>34</v>
      </c>
      <c r="K94">
        <v>13</v>
      </c>
      <c r="L94">
        <f t="shared" si="10"/>
        <v>198807</v>
      </c>
      <c r="M94" s="1">
        <f t="shared" si="11"/>
        <v>2.0557189106307932</v>
      </c>
    </row>
    <row r="95" spans="1:13" x14ac:dyDescent="0.25">
      <c r="A95" t="s">
        <v>21</v>
      </c>
      <c r="B95" t="s">
        <v>22</v>
      </c>
      <c r="C95">
        <v>1988</v>
      </c>
      <c r="D95">
        <v>8</v>
      </c>
      <c r="E95" s="1">
        <v>1.1000000000000001</v>
      </c>
      <c r="F95" s="1">
        <v>1.48</v>
      </c>
      <c r="G95" s="1">
        <v>2.2400000000000002</v>
      </c>
      <c r="H95" s="1">
        <v>4.08</v>
      </c>
      <c r="I95" s="1">
        <v>4.1499999999999897</v>
      </c>
      <c r="J95">
        <v>28</v>
      </c>
      <c r="K95">
        <v>7</v>
      </c>
      <c r="L95">
        <f t="shared" si="10"/>
        <v>198808</v>
      </c>
      <c r="M95" s="1">
        <f t="shared" si="11"/>
        <v>0.58424960199756937</v>
      </c>
    </row>
    <row r="96" spans="1:13" x14ac:dyDescent="0.25">
      <c r="A96" t="s">
        <v>21</v>
      </c>
      <c r="B96" t="s">
        <v>22</v>
      </c>
      <c r="C96">
        <v>1988</v>
      </c>
      <c r="D96">
        <v>9</v>
      </c>
      <c r="E96" s="1">
        <v>0.77</v>
      </c>
      <c r="F96" s="1">
        <v>2.1800000000000002</v>
      </c>
      <c r="G96" s="1">
        <v>3.03</v>
      </c>
      <c r="H96" s="1">
        <v>4.54</v>
      </c>
      <c r="I96" s="1">
        <v>7.8199999999999896</v>
      </c>
      <c r="J96">
        <v>66</v>
      </c>
      <c r="K96">
        <v>10</v>
      </c>
      <c r="L96">
        <f t="shared" si="10"/>
        <v>198809</v>
      </c>
      <c r="M96" s="1">
        <f t="shared" si="11"/>
        <v>1.7547365520467253</v>
      </c>
    </row>
    <row r="97" spans="1:13" x14ac:dyDescent="0.25">
      <c r="A97" t="s">
        <v>21</v>
      </c>
      <c r="B97" t="s">
        <v>22</v>
      </c>
      <c r="C97">
        <v>1988</v>
      </c>
      <c r="D97">
        <v>10</v>
      </c>
      <c r="E97" s="1">
        <v>0.22</v>
      </c>
      <c r="F97" s="1">
        <v>0.85000000000000098</v>
      </c>
      <c r="G97" s="1">
        <v>2.2599999999999998</v>
      </c>
      <c r="H97" s="1">
        <v>3.96</v>
      </c>
      <c r="I97" s="1">
        <v>1.85</v>
      </c>
      <c r="J97">
        <v>44</v>
      </c>
      <c r="K97">
        <v>8</v>
      </c>
      <c r="L97">
        <f t="shared" si="10"/>
        <v>198810</v>
      </c>
      <c r="M97" s="1">
        <f t="shared" si="11"/>
        <v>-0.4691886530466689</v>
      </c>
    </row>
    <row r="98" spans="1:13" x14ac:dyDescent="0.25">
      <c r="A98" t="s">
        <v>21</v>
      </c>
      <c r="B98" t="s">
        <v>22</v>
      </c>
      <c r="C98">
        <v>1988</v>
      </c>
      <c r="D98">
        <v>11</v>
      </c>
      <c r="E98" s="1">
        <v>0.35</v>
      </c>
      <c r="F98" s="1">
        <v>1.1299999999999999</v>
      </c>
      <c r="G98" s="1">
        <v>1.9</v>
      </c>
      <c r="H98" s="1">
        <v>2.86</v>
      </c>
      <c r="I98" s="1">
        <v>6.1199999999999903</v>
      </c>
      <c r="J98">
        <v>87</v>
      </c>
      <c r="K98">
        <v>14</v>
      </c>
      <c r="L98">
        <f t="shared" si="10"/>
        <v>198811</v>
      </c>
      <c r="M98" s="1">
        <f t="shared" si="11"/>
        <v>-9.9387302700849737E-4</v>
      </c>
    </row>
    <row r="99" spans="1:13" x14ac:dyDescent="0.25">
      <c r="A99" t="s">
        <v>21</v>
      </c>
      <c r="B99" t="s">
        <v>22</v>
      </c>
      <c r="C99">
        <v>1988</v>
      </c>
      <c r="D99">
        <v>12</v>
      </c>
      <c r="E99" s="1">
        <v>0.73</v>
      </c>
      <c r="F99" s="1">
        <v>1.83</v>
      </c>
      <c r="G99" s="1">
        <v>2.2599999999999998</v>
      </c>
      <c r="H99" s="1">
        <v>3.73</v>
      </c>
      <c r="I99" s="1">
        <v>4.0699999999999896</v>
      </c>
      <c r="J99">
        <v>43</v>
      </c>
      <c r="K99">
        <v>9</v>
      </c>
      <c r="L99">
        <f t="shared" si="10"/>
        <v>198812</v>
      </c>
      <c r="M99" s="1">
        <f t="shared" si="11"/>
        <v>1.1694930770221472</v>
      </c>
    </row>
    <row r="100" spans="1:13" x14ac:dyDescent="0.25">
      <c r="A100" t="s">
        <v>21</v>
      </c>
      <c r="B100" t="s">
        <v>22</v>
      </c>
      <c r="C100">
        <v>1989</v>
      </c>
      <c r="D100">
        <v>1</v>
      </c>
      <c r="E100" s="1">
        <v>0.33</v>
      </c>
      <c r="F100" s="1">
        <v>0.59</v>
      </c>
      <c r="G100" s="1">
        <v>1.05</v>
      </c>
      <c r="H100" s="1">
        <v>3</v>
      </c>
      <c r="I100" s="1">
        <v>3.4299999999999899</v>
      </c>
      <c r="J100">
        <v>70</v>
      </c>
      <c r="K100">
        <v>13</v>
      </c>
      <c r="L100">
        <f t="shared" si="10"/>
        <v>198901</v>
      </c>
      <c r="M100" s="1">
        <f t="shared" si="11"/>
        <v>-0.90394094877921405</v>
      </c>
    </row>
    <row r="101" spans="1:13" x14ac:dyDescent="0.25">
      <c r="A101" t="s">
        <v>21</v>
      </c>
      <c r="B101" t="s">
        <v>22</v>
      </c>
      <c r="C101">
        <v>1989</v>
      </c>
      <c r="D101">
        <v>2</v>
      </c>
      <c r="E101" s="1">
        <v>0.45</v>
      </c>
      <c r="F101" s="1">
        <v>1.3</v>
      </c>
      <c r="G101" s="1">
        <v>1.9</v>
      </c>
      <c r="H101" s="1">
        <v>3.04</v>
      </c>
      <c r="I101" s="1">
        <v>7.6099999999999799</v>
      </c>
      <c r="J101">
        <v>115</v>
      </c>
      <c r="K101">
        <v>13</v>
      </c>
      <c r="L101">
        <f t="shared" si="10"/>
        <v>198902</v>
      </c>
      <c r="M101" s="1">
        <f t="shared" si="11"/>
        <v>0.28326724341350096</v>
      </c>
    </row>
    <row r="102" spans="1:13" x14ac:dyDescent="0.25">
      <c r="A102" t="s">
        <v>21</v>
      </c>
      <c r="B102" t="s">
        <v>22</v>
      </c>
      <c r="C102">
        <v>1989</v>
      </c>
      <c r="D102">
        <v>3</v>
      </c>
      <c r="E102" s="1">
        <v>0.37</v>
      </c>
      <c r="F102" s="1">
        <v>1.22</v>
      </c>
      <c r="G102" s="1">
        <v>1.98</v>
      </c>
      <c r="H102" s="1">
        <v>3.5</v>
      </c>
      <c r="I102" s="1">
        <v>6.7299999999999898</v>
      </c>
      <c r="J102">
        <v>84</v>
      </c>
      <c r="K102">
        <v>11</v>
      </c>
      <c r="L102">
        <f t="shared" si="10"/>
        <v>198903</v>
      </c>
      <c r="M102" s="1">
        <f t="shared" si="11"/>
        <v>0.14949730626502591</v>
      </c>
    </row>
    <row r="103" spans="1:13" x14ac:dyDescent="0.25">
      <c r="A103" t="s">
        <v>21</v>
      </c>
      <c r="B103" t="s">
        <v>22</v>
      </c>
      <c r="C103">
        <v>1989</v>
      </c>
      <c r="D103">
        <v>4</v>
      </c>
      <c r="E103" s="1">
        <v>0.39</v>
      </c>
      <c r="F103" s="1">
        <v>0.76</v>
      </c>
      <c r="G103" s="1">
        <v>1.34</v>
      </c>
      <c r="H103" s="1">
        <v>2.13</v>
      </c>
      <c r="I103" s="1">
        <v>3.2299999999999902</v>
      </c>
      <c r="J103">
        <v>62</v>
      </c>
      <c r="K103">
        <v>15</v>
      </c>
      <c r="L103">
        <f t="shared" si="10"/>
        <v>198904</v>
      </c>
      <c r="M103" s="1">
        <f t="shared" si="11"/>
        <v>-0.61967983233870483</v>
      </c>
    </row>
    <row r="104" spans="1:13" x14ac:dyDescent="0.25">
      <c r="A104" t="s">
        <v>21</v>
      </c>
      <c r="B104" t="s">
        <v>22</v>
      </c>
      <c r="C104">
        <v>1989</v>
      </c>
      <c r="D104">
        <v>5</v>
      </c>
      <c r="E104" s="1">
        <v>0.75</v>
      </c>
      <c r="F104" s="1">
        <v>1.52</v>
      </c>
      <c r="G104" s="1">
        <v>1.88</v>
      </c>
      <c r="H104" s="1">
        <v>2.86</v>
      </c>
      <c r="I104" s="1">
        <v>6.4299999999999899</v>
      </c>
      <c r="J104">
        <v>99</v>
      </c>
      <c r="K104">
        <v>18</v>
      </c>
      <c r="L104">
        <f t="shared" si="10"/>
        <v>198905</v>
      </c>
      <c r="M104" s="1">
        <f t="shared" si="11"/>
        <v>0.6511345705718069</v>
      </c>
    </row>
    <row r="105" spans="1:13" x14ac:dyDescent="0.25">
      <c r="A105" t="s">
        <v>21</v>
      </c>
      <c r="B105" t="s">
        <v>22</v>
      </c>
      <c r="C105">
        <v>1989</v>
      </c>
      <c r="D105">
        <v>6</v>
      </c>
      <c r="E105" s="1">
        <v>0.74</v>
      </c>
      <c r="F105" s="1">
        <v>1.73</v>
      </c>
      <c r="G105" s="1">
        <v>2.5499999999999998</v>
      </c>
      <c r="H105" s="1">
        <v>3.53</v>
      </c>
      <c r="I105" s="1">
        <v>6.9599999999999902</v>
      </c>
      <c r="J105">
        <v>78</v>
      </c>
      <c r="K105">
        <v>18</v>
      </c>
      <c r="L105">
        <f t="shared" si="10"/>
        <v>198906</v>
      </c>
      <c r="M105" s="1">
        <f t="shared" si="11"/>
        <v>1.0022806555865535</v>
      </c>
    </row>
    <row r="106" spans="1:13" x14ac:dyDescent="0.25">
      <c r="A106" t="s">
        <v>21</v>
      </c>
      <c r="B106" t="s">
        <v>22</v>
      </c>
      <c r="C106">
        <v>1989</v>
      </c>
      <c r="D106">
        <v>7</v>
      </c>
      <c r="E106" s="1">
        <v>0.57999999999999996</v>
      </c>
      <c r="F106" s="1">
        <v>0.94</v>
      </c>
      <c r="G106" s="1">
        <v>2.34</v>
      </c>
      <c r="H106" s="1">
        <v>3.57</v>
      </c>
      <c r="I106" s="1">
        <v>2.21</v>
      </c>
      <c r="J106">
        <v>31</v>
      </c>
      <c r="K106">
        <v>11</v>
      </c>
      <c r="L106">
        <f t="shared" si="10"/>
        <v>198907</v>
      </c>
      <c r="M106" s="1">
        <f t="shared" si="11"/>
        <v>-0.31869747375463636</v>
      </c>
    </row>
    <row r="107" spans="1:13" x14ac:dyDescent="0.25">
      <c r="A107" t="s">
        <v>21</v>
      </c>
      <c r="B107" t="s">
        <v>22</v>
      </c>
      <c r="C107">
        <v>1989</v>
      </c>
      <c r="D107">
        <v>8</v>
      </c>
      <c r="E107" s="1">
        <v>0.8</v>
      </c>
      <c r="F107" s="1">
        <v>2.54</v>
      </c>
      <c r="G107" s="1">
        <v>3.1</v>
      </c>
      <c r="H107" s="1">
        <v>4.4399999999999897</v>
      </c>
      <c r="I107" s="1">
        <v>5.21999999999999</v>
      </c>
      <c r="J107">
        <v>40</v>
      </c>
      <c r="K107">
        <v>14</v>
      </c>
      <c r="L107">
        <f t="shared" si="10"/>
        <v>198908</v>
      </c>
      <c r="M107" s="1">
        <f t="shared" si="11"/>
        <v>2.3567012692148621</v>
      </c>
    </row>
    <row r="108" spans="1:13" x14ac:dyDescent="0.25">
      <c r="A108" t="s">
        <v>21</v>
      </c>
      <c r="B108" t="s">
        <v>22</v>
      </c>
      <c r="C108">
        <v>1989</v>
      </c>
      <c r="D108">
        <v>9</v>
      </c>
      <c r="E108" s="1">
        <v>0.68</v>
      </c>
      <c r="F108" s="1">
        <v>1.63</v>
      </c>
      <c r="G108" s="1">
        <v>2.2599999999999998</v>
      </c>
      <c r="H108" s="1">
        <v>3.63</v>
      </c>
      <c r="I108" s="1">
        <v>7.1999999999999904</v>
      </c>
      <c r="J108">
        <v>99</v>
      </c>
      <c r="K108">
        <v>14</v>
      </c>
      <c r="L108">
        <f t="shared" si="10"/>
        <v>198909</v>
      </c>
      <c r="M108" s="1">
        <f t="shared" si="11"/>
        <v>0.83506823415095977</v>
      </c>
    </row>
    <row r="109" spans="1:13" x14ac:dyDescent="0.25">
      <c r="A109" t="s">
        <v>21</v>
      </c>
      <c r="B109" t="s">
        <v>22</v>
      </c>
      <c r="C109">
        <v>1989</v>
      </c>
      <c r="D109">
        <v>10</v>
      </c>
      <c r="E109" s="1">
        <v>0.5</v>
      </c>
      <c r="F109" s="1">
        <v>2.0299999999999998</v>
      </c>
      <c r="G109" s="1">
        <v>3.34</v>
      </c>
      <c r="H109" s="1">
        <v>4.5199999999999996</v>
      </c>
      <c r="I109" s="1">
        <v>7.3599999999999897</v>
      </c>
      <c r="J109">
        <v>64</v>
      </c>
      <c r="K109">
        <v>9</v>
      </c>
      <c r="L109">
        <f t="shared" si="10"/>
        <v>198910</v>
      </c>
      <c r="M109" s="1">
        <f t="shared" si="11"/>
        <v>1.5039179198933341</v>
      </c>
    </row>
    <row r="110" spans="1:13" x14ac:dyDescent="0.25">
      <c r="A110" t="s">
        <v>21</v>
      </c>
      <c r="B110" t="s">
        <v>22</v>
      </c>
      <c r="C110">
        <v>1989</v>
      </c>
      <c r="D110">
        <v>11</v>
      </c>
      <c r="E110" s="1">
        <v>0.37</v>
      </c>
      <c r="F110" s="1">
        <v>1.1599999999999999</v>
      </c>
      <c r="G110" s="1">
        <v>1.62</v>
      </c>
      <c r="H110" s="1">
        <v>2.0499999999999998</v>
      </c>
      <c r="I110" s="1">
        <v>4.2799999999999896</v>
      </c>
      <c r="J110">
        <v>69</v>
      </c>
      <c r="K110">
        <v>13</v>
      </c>
      <c r="L110">
        <f t="shared" si="10"/>
        <v>198911</v>
      </c>
      <c r="M110" s="1">
        <f t="shared" si="11"/>
        <v>4.9169853403669639E-2</v>
      </c>
    </row>
    <row r="111" spans="1:13" x14ac:dyDescent="0.25">
      <c r="A111" t="s">
        <v>21</v>
      </c>
      <c r="B111" t="s">
        <v>22</v>
      </c>
      <c r="C111">
        <v>1989</v>
      </c>
      <c r="D111">
        <v>12</v>
      </c>
      <c r="E111" s="1">
        <v>0.3</v>
      </c>
      <c r="F111" s="1">
        <v>0.67</v>
      </c>
      <c r="G111" s="1">
        <v>0.81000000000000205</v>
      </c>
      <c r="H111" s="1">
        <v>1.19</v>
      </c>
      <c r="I111" s="1">
        <v>2.3199999999999998</v>
      </c>
      <c r="J111">
        <v>80</v>
      </c>
      <c r="K111">
        <v>15</v>
      </c>
      <c r="L111">
        <f t="shared" si="10"/>
        <v>198912</v>
      </c>
      <c r="M111" s="1">
        <f t="shared" si="11"/>
        <v>-0.77017101163073898</v>
      </c>
    </row>
    <row r="112" spans="1:13" x14ac:dyDescent="0.25">
      <c r="A112" t="s">
        <v>21</v>
      </c>
      <c r="B112" t="s">
        <v>22</v>
      </c>
      <c r="C112">
        <v>1990</v>
      </c>
      <c r="D112">
        <v>1</v>
      </c>
      <c r="E112" s="1">
        <v>0.15</v>
      </c>
      <c r="F112" s="1">
        <v>0.71</v>
      </c>
      <c r="G112" s="1">
        <v>1.18</v>
      </c>
      <c r="H112" s="1">
        <v>1.38</v>
      </c>
      <c r="I112" s="1">
        <v>2.56</v>
      </c>
      <c r="J112">
        <v>67</v>
      </c>
      <c r="K112">
        <v>14</v>
      </c>
      <c r="L112">
        <f t="shared" si="10"/>
        <v>199001</v>
      </c>
      <c r="M112" s="1">
        <f t="shared" si="11"/>
        <v>-0.70328604305650166</v>
      </c>
    </row>
    <row r="113" spans="1:13" x14ac:dyDescent="0.25">
      <c r="A113" t="s">
        <v>21</v>
      </c>
      <c r="B113" t="s">
        <v>22</v>
      </c>
      <c r="C113">
        <v>1990</v>
      </c>
      <c r="D113">
        <v>2</v>
      </c>
      <c r="E113" s="1">
        <v>0.5</v>
      </c>
      <c r="F113" s="1">
        <v>1.78</v>
      </c>
      <c r="G113" s="1">
        <v>2.15</v>
      </c>
      <c r="H113" s="1">
        <v>2.99</v>
      </c>
      <c r="I113" s="1">
        <v>6.2699999999999898</v>
      </c>
      <c r="J113">
        <v>83</v>
      </c>
      <c r="K113">
        <v>15</v>
      </c>
      <c r="L113">
        <f t="shared" si="10"/>
        <v>199002</v>
      </c>
      <c r="M113" s="1">
        <f t="shared" si="11"/>
        <v>1.0858868663043504</v>
      </c>
    </row>
    <row r="114" spans="1:13" x14ac:dyDescent="0.25">
      <c r="A114" t="s">
        <v>21</v>
      </c>
      <c r="B114" t="s">
        <v>22</v>
      </c>
      <c r="C114">
        <v>1990</v>
      </c>
      <c r="D114">
        <v>3</v>
      </c>
      <c r="E114" s="1">
        <v>0.32</v>
      </c>
      <c r="F114" s="1">
        <v>0.91</v>
      </c>
      <c r="G114" s="1">
        <v>1.27</v>
      </c>
      <c r="H114" s="1">
        <v>1.65</v>
      </c>
      <c r="I114" s="1">
        <v>3.1599999999999899</v>
      </c>
      <c r="J114">
        <v>74</v>
      </c>
      <c r="K114">
        <v>11</v>
      </c>
      <c r="L114">
        <f t="shared" si="10"/>
        <v>199003</v>
      </c>
      <c r="M114" s="1">
        <f t="shared" si="11"/>
        <v>-0.36886120018531426</v>
      </c>
    </row>
    <row r="115" spans="1:13" x14ac:dyDescent="0.25">
      <c r="A115" t="s">
        <v>21</v>
      </c>
      <c r="B115" t="s">
        <v>22</v>
      </c>
      <c r="C115">
        <v>1990</v>
      </c>
      <c r="D115">
        <v>4</v>
      </c>
      <c r="E115" s="1">
        <v>0.38</v>
      </c>
      <c r="F115" s="1">
        <v>0.75</v>
      </c>
      <c r="G115" s="1">
        <v>1.1399999999999999</v>
      </c>
      <c r="H115" s="1">
        <v>1.63</v>
      </c>
      <c r="I115" s="1">
        <v>2.94999999999999</v>
      </c>
      <c r="J115">
        <v>54</v>
      </c>
      <c r="K115">
        <v>9</v>
      </c>
      <c r="L115">
        <f t="shared" si="10"/>
        <v>199004</v>
      </c>
      <c r="M115" s="1">
        <f t="shared" si="11"/>
        <v>-0.63640107448226413</v>
      </c>
    </row>
    <row r="116" spans="1:13" x14ac:dyDescent="0.25">
      <c r="A116" t="s">
        <v>21</v>
      </c>
      <c r="B116" t="s">
        <v>22</v>
      </c>
      <c r="C116">
        <v>1990</v>
      </c>
      <c r="D116">
        <v>5</v>
      </c>
      <c r="E116" s="1">
        <v>0.42</v>
      </c>
      <c r="F116" s="1">
        <v>0.93</v>
      </c>
      <c r="G116" s="1">
        <v>1.38</v>
      </c>
      <c r="H116" s="1">
        <v>2.1</v>
      </c>
      <c r="I116" s="1">
        <v>5.0799999999999903</v>
      </c>
      <c r="J116">
        <v>79</v>
      </c>
      <c r="K116">
        <v>20</v>
      </c>
      <c r="L116">
        <f t="shared" si="10"/>
        <v>199005</v>
      </c>
      <c r="M116" s="1">
        <f t="shared" si="11"/>
        <v>-0.33541871589819555</v>
      </c>
    </row>
    <row r="117" spans="1:13" x14ac:dyDescent="0.25">
      <c r="A117" t="s">
        <v>21</v>
      </c>
      <c r="B117" t="s">
        <v>22</v>
      </c>
      <c r="C117">
        <v>1990</v>
      </c>
      <c r="D117">
        <v>6</v>
      </c>
      <c r="E117" s="1">
        <v>1.47</v>
      </c>
      <c r="F117" s="1">
        <v>1.75</v>
      </c>
      <c r="G117" s="1">
        <v>2.1800000000000002</v>
      </c>
      <c r="H117" s="1">
        <v>3.4</v>
      </c>
      <c r="I117" s="1">
        <v>4.0199999999999898</v>
      </c>
      <c r="J117">
        <v>34</v>
      </c>
      <c r="K117">
        <v>14</v>
      </c>
      <c r="L117">
        <f t="shared" si="10"/>
        <v>199006</v>
      </c>
      <c r="M117" s="1">
        <f t="shared" si="11"/>
        <v>1.0357231398736724</v>
      </c>
    </row>
    <row r="118" spans="1:13" x14ac:dyDescent="0.25">
      <c r="A118" t="s">
        <v>21</v>
      </c>
      <c r="B118" t="s">
        <v>22</v>
      </c>
      <c r="C118">
        <v>1990</v>
      </c>
      <c r="D118">
        <v>7</v>
      </c>
      <c r="E118" s="1">
        <v>1.21</v>
      </c>
      <c r="F118" s="1">
        <v>1.95</v>
      </c>
      <c r="G118" s="1">
        <v>2.37</v>
      </c>
      <c r="H118" s="1">
        <v>3.27</v>
      </c>
      <c r="I118" s="1">
        <v>4.18</v>
      </c>
      <c r="J118">
        <v>42</v>
      </c>
      <c r="K118">
        <v>10</v>
      </c>
      <c r="L118">
        <f t="shared" si="10"/>
        <v>199007</v>
      </c>
      <c r="M118" s="1">
        <f t="shared" si="11"/>
        <v>1.3701479827448595</v>
      </c>
    </row>
    <row r="119" spans="1:13" x14ac:dyDescent="0.25">
      <c r="A119" t="s">
        <v>21</v>
      </c>
      <c r="B119" t="s">
        <v>22</v>
      </c>
      <c r="C119">
        <v>1990</v>
      </c>
      <c r="D119">
        <v>8</v>
      </c>
      <c r="E119" s="1">
        <v>0.6</v>
      </c>
      <c r="F119" s="1">
        <v>1.19</v>
      </c>
      <c r="G119" s="1">
        <v>2.06</v>
      </c>
      <c r="H119" s="1">
        <v>3.44</v>
      </c>
      <c r="I119" s="1">
        <v>4.2099999999999902</v>
      </c>
      <c r="J119">
        <v>38</v>
      </c>
      <c r="K119">
        <v>8</v>
      </c>
      <c r="L119">
        <f t="shared" si="10"/>
        <v>199008</v>
      </c>
      <c r="M119" s="1">
        <f t="shared" si="11"/>
        <v>9.9333579834347777E-2</v>
      </c>
    </row>
    <row r="120" spans="1:13" x14ac:dyDescent="0.25">
      <c r="A120" t="s">
        <v>21</v>
      </c>
      <c r="B120" t="s">
        <v>22</v>
      </c>
      <c r="C120">
        <v>1990</v>
      </c>
      <c r="D120">
        <v>9</v>
      </c>
      <c r="E120" s="1">
        <v>0.21</v>
      </c>
      <c r="F120" s="1">
        <v>0.66</v>
      </c>
      <c r="G120" s="1">
        <v>1.19</v>
      </c>
      <c r="H120" s="1">
        <v>2.46</v>
      </c>
      <c r="I120" s="1">
        <v>1.86</v>
      </c>
      <c r="J120">
        <v>32</v>
      </c>
      <c r="K120">
        <v>9</v>
      </c>
      <c r="L120">
        <f t="shared" si="10"/>
        <v>199009</v>
      </c>
      <c r="M120" s="1">
        <f t="shared" si="11"/>
        <v>-0.78689225377429839</v>
      </c>
    </row>
    <row r="121" spans="1:13" x14ac:dyDescent="0.25">
      <c r="A121" t="s">
        <v>21</v>
      </c>
      <c r="B121" t="s">
        <v>22</v>
      </c>
      <c r="C121">
        <v>1990</v>
      </c>
      <c r="D121">
        <v>10</v>
      </c>
      <c r="E121" s="1">
        <v>0.56000000000000005</v>
      </c>
      <c r="F121" s="1">
        <v>1.18</v>
      </c>
      <c r="G121" s="1">
        <v>1.58</v>
      </c>
      <c r="H121" s="1">
        <v>2.54</v>
      </c>
      <c r="I121" s="1">
        <v>4.7299999999999898</v>
      </c>
      <c r="J121">
        <v>60</v>
      </c>
      <c r="K121">
        <v>9</v>
      </c>
      <c r="L121">
        <f t="shared" si="10"/>
        <v>199010</v>
      </c>
      <c r="M121" s="1">
        <f t="shared" si="11"/>
        <v>8.2612337690788407E-2</v>
      </c>
    </row>
    <row r="122" spans="1:13" x14ac:dyDescent="0.25">
      <c r="A122" t="s">
        <v>21</v>
      </c>
      <c r="B122" t="s">
        <v>22</v>
      </c>
      <c r="C122">
        <v>1990</v>
      </c>
      <c r="D122">
        <v>11</v>
      </c>
      <c r="E122" s="1">
        <v>0.28000000000000003</v>
      </c>
      <c r="F122" s="1">
        <v>0.66</v>
      </c>
      <c r="G122" s="1">
        <v>1.2</v>
      </c>
      <c r="H122" s="1">
        <v>1.96</v>
      </c>
      <c r="I122" s="1">
        <v>2.9099999999999899</v>
      </c>
      <c r="J122">
        <v>45</v>
      </c>
      <c r="K122">
        <v>7</v>
      </c>
      <c r="L122">
        <f t="shared" si="10"/>
        <v>199011</v>
      </c>
      <c r="M122" s="1">
        <f t="shared" si="11"/>
        <v>-0.78689225377429839</v>
      </c>
    </row>
    <row r="123" spans="1:13" x14ac:dyDescent="0.25">
      <c r="A123" t="s">
        <v>21</v>
      </c>
      <c r="B123" t="s">
        <v>22</v>
      </c>
      <c r="C123">
        <v>1990</v>
      </c>
      <c r="D123">
        <v>12</v>
      </c>
      <c r="E123" s="1">
        <v>0.67</v>
      </c>
      <c r="F123" s="1">
        <v>2.33</v>
      </c>
      <c r="G123" s="1">
        <v>3.07</v>
      </c>
      <c r="H123" s="1">
        <v>3.89</v>
      </c>
      <c r="I123" s="1">
        <v>12.969999999999899</v>
      </c>
      <c r="J123">
        <v>136</v>
      </c>
      <c r="K123">
        <v>15</v>
      </c>
      <c r="L123">
        <f t="shared" si="10"/>
        <v>199012</v>
      </c>
      <c r="M123" s="1">
        <f t="shared" si="11"/>
        <v>2.0055551842001154</v>
      </c>
    </row>
    <row r="124" spans="1:13" x14ac:dyDescent="0.25">
      <c r="A124" t="s">
        <v>21</v>
      </c>
      <c r="B124" t="s">
        <v>22</v>
      </c>
      <c r="C124">
        <v>1991</v>
      </c>
      <c r="D124">
        <v>1</v>
      </c>
      <c r="E124" s="1">
        <v>0.23</v>
      </c>
      <c r="F124" s="1">
        <v>0.99</v>
      </c>
      <c r="G124" s="1">
        <v>1.97</v>
      </c>
      <c r="H124" s="1">
        <v>3.31</v>
      </c>
      <c r="I124" s="1">
        <v>3.1599999999999899</v>
      </c>
      <c r="J124">
        <v>92</v>
      </c>
      <c r="K124">
        <v>16</v>
      </c>
      <c r="L124">
        <f t="shared" si="10"/>
        <v>199101</v>
      </c>
      <c r="M124" s="1">
        <f t="shared" si="11"/>
        <v>-0.23509126303683944</v>
      </c>
    </row>
    <row r="125" spans="1:13" x14ac:dyDescent="0.25">
      <c r="A125" t="s">
        <v>21</v>
      </c>
      <c r="B125" t="s">
        <v>22</v>
      </c>
      <c r="C125">
        <v>1991</v>
      </c>
      <c r="D125">
        <v>2</v>
      </c>
      <c r="E125" s="1">
        <v>0.16</v>
      </c>
      <c r="F125" s="1">
        <v>0.56000000000000005</v>
      </c>
      <c r="G125" s="1">
        <v>0.93000000000000205</v>
      </c>
      <c r="H125" s="1">
        <v>1.44</v>
      </c>
      <c r="I125" s="1">
        <v>4.4599999999999902</v>
      </c>
      <c r="J125">
        <v>117</v>
      </c>
      <c r="K125">
        <v>13</v>
      </c>
      <c r="L125">
        <f t="shared" si="10"/>
        <v>199102</v>
      </c>
      <c r="M125" s="1">
        <f t="shared" si="11"/>
        <v>-0.95410467520989206</v>
      </c>
    </row>
    <row r="126" spans="1:13" x14ac:dyDescent="0.25">
      <c r="A126" t="s">
        <v>21</v>
      </c>
      <c r="B126" t="s">
        <v>22</v>
      </c>
      <c r="C126">
        <v>1991</v>
      </c>
      <c r="D126">
        <v>3</v>
      </c>
      <c r="E126" s="1">
        <v>0.44</v>
      </c>
      <c r="F126" s="1">
        <v>0.9</v>
      </c>
      <c r="G126" s="1">
        <v>1.29</v>
      </c>
      <c r="H126" s="1">
        <v>2.1</v>
      </c>
      <c r="I126" s="1">
        <v>6.0799999999999903</v>
      </c>
      <c r="J126">
        <v>95</v>
      </c>
      <c r="K126">
        <v>18</v>
      </c>
      <c r="L126">
        <f t="shared" si="10"/>
        <v>199103</v>
      </c>
      <c r="M126" s="1">
        <f t="shared" si="11"/>
        <v>-0.38558244232887368</v>
      </c>
    </row>
    <row r="127" spans="1:13" x14ac:dyDescent="0.25">
      <c r="A127" t="s">
        <v>21</v>
      </c>
      <c r="B127" t="s">
        <v>22</v>
      </c>
      <c r="C127">
        <v>1991</v>
      </c>
      <c r="D127">
        <v>4</v>
      </c>
      <c r="E127" s="1">
        <v>0.42</v>
      </c>
      <c r="F127" s="1">
        <v>1.1399999999999999</v>
      </c>
      <c r="G127" s="1">
        <v>1.44</v>
      </c>
      <c r="H127" s="1">
        <v>2.0699999999999998</v>
      </c>
      <c r="I127" s="1">
        <v>2.6699999999999902</v>
      </c>
      <c r="J127">
        <v>39</v>
      </c>
      <c r="K127">
        <v>9</v>
      </c>
      <c r="L127">
        <f t="shared" si="10"/>
        <v>199104</v>
      </c>
      <c r="M127" s="1">
        <f t="shared" si="11"/>
        <v>1.5727369116550882E-2</v>
      </c>
    </row>
    <row r="128" spans="1:13" x14ac:dyDescent="0.25">
      <c r="A128" t="s">
        <v>21</v>
      </c>
      <c r="B128" t="s">
        <v>22</v>
      </c>
      <c r="C128">
        <v>1991</v>
      </c>
      <c r="D128">
        <v>5</v>
      </c>
      <c r="E128" s="1">
        <v>1.53</v>
      </c>
      <c r="F128" s="1">
        <v>2.11</v>
      </c>
      <c r="G128" s="1">
        <v>3.01</v>
      </c>
      <c r="H128" s="1">
        <v>3.66</v>
      </c>
      <c r="I128" s="1">
        <v>4.9899999999999904</v>
      </c>
      <c r="J128">
        <v>42</v>
      </c>
      <c r="K128">
        <v>12</v>
      </c>
      <c r="L128">
        <f t="shared" si="10"/>
        <v>199105</v>
      </c>
      <c r="M128" s="1">
        <f t="shared" si="11"/>
        <v>1.6376878570418092</v>
      </c>
    </row>
    <row r="129" spans="1:13" x14ac:dyDescent="0.25">
      <c r="A129" t="s">
        <v>21</v>
      </c>
      <c r="B129" t="s">
        <v>22</v>
      </c>
      <c r="C129">
        <v>1991</v>
      </c>
      <c r="D129">
        <v>6</v>
      </c>
      <c r="E129" s="1">
        <v>1.1100000000000001</v>
      </c>
      <c r="F129" s="1">
        <v>2.79</v>
      </c>
      <c r="G129" s="1">
        <v>3.82</v>
      </c>
      <c r="H129" s="1">
        <v>5.45</v>
      </c>
      <c r="I129" s="1">
        <v>7.00999999999999</v>
      </c>
      <c r="J129">
        <v>38</v>
      </c>
      <c r="K129">
        <v>11</v>
      </c>
      <c r="L129">
        <f t="shared" si="10"/>
        <v>199106</v>
      </c>
      <c r="M129" s="1">
        <f t="shared" si="11"/>
        <v>2.7747323228038461</v>
      </c>
    </row>
    <row r="130" spans="1:13" x14ac:dyDescent="0.25">
      <c r="A130" t="s">
        <v>21</v>
      </c>
      <c r="B130" t="s">
        <v>22</v>
      </c>
      <c r="C130">
        <v>1991</v>
      </c>
      <c r="D130">
        <v>7</v>
      </c>
      <c r="E130" s="1">
        <v>0.98</v>
      </c>
      <c r="F130" s="1">
        <v>1.9</v>
      </c>
      <c r="G130" s="1">
        <v>2.78</v>
      </c>
      <c r="H130" s="1">
        <v>4.9400000000000004</v>
      </c>
      <c r="I130" s="1">
        <v>4.4599999999999902</v>
      </c>
      <c r="J130">
        <v>29</v>
      </c>
      <c r="K130">
        <v>9</v>
      </c>
      <c r="L130">
        <f t="shared" si="10"/>
        <v>199107</v>
      </c>
      <c r="M130" s="1">
        <f t="shared" si="11"/>
        <v>1.2865417720270627</v>
      </c>
    </row>
    <row r="131" spans="1:13" x14ac:dyDescent="0.25">
      <c r="A131" t="s">
        <v>21</v>
      </c>
      <c r="B131" t="s">
        <v>22</v>
      </c>
      <c r="C131">
        <v>1991</v>
      </c>
      <c r="D131">
        <v>8</v>
      </c>
      <c r="E131" s="1">
        <v>0.57999999999999996</v>
      </c>
      <c r="F131" s="1">
        <v>0.94</v>
      </c>
      <c r="G131" s="1">
        <v>1.81</v>
      </c>
      <c r="H131" s="1">
        <v>4.4800000000000004</v>
      </c>
      <c r="I131" s="1">
        <v>2.9599999999999902</v>
      </c>
      <c r="J131">
        <v>30</v>
      </c>
      <c r="K131">
        <v>12</v>
      </c>
      <c r="L131">
        <f t="shared" si="10"/>
        <v>199108</v>
      </c>
      <c r="M131" s="1">
        <f t="shared" si="11"/>
        <v>-0.31869747375463636</v>
      </c>
    </row>
    <row r="132" spans="1:13" x14ac:dyDescent="0.25">
      <c r="A132" t="s">
        <v>21</v>
      </c>
      <c r="B132" t="s">
        <v>22</v>
      </c>
      <c r="C132">
        <v>1991</v>
      </c>
      <c r="D132">
        <v>9</v>
      </c>
      <c r="E132" s="1">
        <v>0.51</v>
      </c>
      <c r="F132" s="1">
        <v>1.1499999999999999</v>
      </c>
      <c r="G132" s="1">
        <v>1.43</v>
      </c>
      <c r="H132" s="1">
        <v>2.17</v>
      </c>
      <c r="I132" s="1">
        <v>2.6199999999999899</v>
      </c>
      <c r="J132">
        <v>47</v>
      </c>
      <c r="K132">
        <v>11</v>
      </c>
      <c r="L132">
        <f t="shared" si="10"/>
        <v>199109</v>
      </c>
      <c r="M132" s="1">
        <f t="shared" si="11"/>
        <v>3.2448611260110262E-2</v>
      </c>
    </row>
    <row r="133" spans="1:13" x14ac:dyDescent="0.25">
      <c r="A133" t="s">
        <v>21</v>
      </c>
      <c r="B133" t="s">
        <v>22</v>
      </c>
      <c r="C133">
        <v>1991</v>
      </c>
      <c r="D133">
        <v>10</v>
      </c>
      <c r="E133" s="1">
        <v>0.65</v>
      </c>
      <c r="F133" s="1">
        <v>1.52</v>
      </c>
      <c r="G133" s="1">
        <v>1.98</v>
      </c>
      <c r="H133" s="1">
        <v>2.38</v>
      </c>
      <c r="I133" s="1">
        <v>2.13</v>
      </c>
      <c r="J133">
        <v>14</v>
      </c>
      <c r="K133">
        <v>3</v>
      </c>
      <c r="L133">
        <f t="shared" si="10"/>
        <v>199110</v>
      </c>
      <c r="M133" s="1">
        <f t="shared" si="11"/>
        <v>0.6511345705718069</v>
      </c>
    </row>
    <row r="134" spans="1:13" x14ac:dyDescent="0.25">
      <c r="A134" t="s">
        <v>21</v>
      </c>
      <c r="B134" t="s">
        <v>22</v>
      </c>
      <c r="C134">
        <v>1991</v>
      </c>
      <c r="D134">
        <v>11</v>
      </c>
      <c r="E134" s="1">
        <v>0.62</v>
      </c>
      <c r="F134" s="1">
        <v>2.27</v>
      </c>
      <c r="G134" s="1">
        <v>2.9</v>
      </c>
      <c r="H134" s="1">
        <v>3.7700000000000098</v>
      </c>
      <c r="I134" s="1">
        <v>4.8999999999999897</v>
      </c>
      <c r="J134">
        <v>60</v>
      </c>
      <c r="K134">
        <v>10</v>
      </c>
      <c r="L134">
        <f t="shared" ref="L134:L197" si="12">C134*100+D134</f>
        <v>199111</v>
      </c>
      <c r="M134" s="1">
        <f t="shared" si="11"/>
        <v>1.9052277313387593</v>
      </c>
    </row>
    <row r="135" spans="1:13" x14ac:dyDescent="0.25">
      <c r="A135" t="s">
        <v>21</v>
      </c>
      <c r="B135" t="s">
        <v>22</v>
      </c>
      <c r="C135">
        <v>1991</v>
      </c>
      <c r="D135">
        <v>12</v>
      </c>
      <c r="E135" s="1">
        <v>0.59</v>
      </c>
      <c r="F135" s="1">
        <v>1.52999999999999</v>
      </c>
      <c r="G135" s="1">
        <v>2.87</v>
      </c>
      <c r="H135" s="1">
        <v>3.79</v>
      </c>
      <c r="I135" s="1">
        <v>9.2899999999999903</v>
      </c>
      <c r="J135">
        <v>116</v>
      </c>
      <c r="K135">
        <v>11</v>
      </c>
      <c r="L135">
        <f t="shared" si="12"/>
        <v>199112</v>
      </c>
      <c r="M135" s="1">
        <f t="shared" ref="M135:M198" si="13">(F135-F$3)/F$2</f>
        <v>0.66785581271534955</v>
      </c>
    </row>
    <row r="136" spans="1:13" x14ac:dyDescent="0.25">
      <c r="A136" t="s">
        <v>21</v>
      </c>
      <c r="B136" t="s">
        <v>22</v>
      </c>
      <c r="C136">
        <v>1992</v>
      </c>
      <c r="D136">
        <v>1</v>
      </c>
      <c r="E136" s="1">
        <v>0.13</v>
      </c>
      <c r="F136" s="1">
        <v>0.369999999999999</v>
      </c>
      <c r="G136" s="1">
        <v>0.54000000000000303</v>
      </c>
      <c r="H136" s="1">
        <v>1.07</v>
      </c>
      <c r="I136" s="1">
        <v>1.87</v>
      </c>
      <c r="J136">
        <v>65</v>
      </c>
      <c r="K136">
        <v>12</v>
      </c>
      <c r="L136">
        <f t="shared" si="12"/>
        <v>199201</v>
      </c>
      <c r="M136" s="1">
        <f t="shared" si="13"/>
        <v>-1.2718082759375218</v>
      </c>
    </row>
    <row r="137" spans="1:13" x14ac:dyDescent="0.25">
      <c r="A137" t="s">
        <v>21</v>
      </c>
      <c r="B137" t="s">
        <v>22</v>
      </c>
      <c r="C137">
        <v>1992</v>
      </c>
      <c r="D137">
        <v>2</v>
      </c>
      <c r="E137" s="1">
        <v>0.2</v>
      </c>
      <c r="F137" s="1">
        <v>0.91999999999999904</v>
      </c>
      <c r="G137" s="1">
        <v>1.35</v>
      </c>
      <c r="H137" s="1">
        <v>1.83</v>
      </c>
      <c r="I137" s="1">
        <v>3.12</v>
      </c>
      <c r="J137">
        <v>62</v>
      </c>
      <c r="K137">
        <v>14</v>
      </c>
      <c r="L137">
        <f t="shared" si="12"/>
        <v>199202</v>
      </c>
      <c r="M137" s="1">
        <f t="shared" si="13"/>
        <v>-0.35213995804175657</v>
      </c>
    </row>
    <row r="138" spans="1:13" x14ac:dyDescent="0.25">
      <c r="A138" t="s">
        <v>21</v>
      </c>
      <c r="B138" t="s">
        <v>22</v>
      </c>
      <c r="C138">
        <v>1992</v>
      </c>
      <c r="D138">
        <v>3</v>
      </c>
      <c r="E138" s="1">
        <v>0.49</v>
      </c>
      <c r="F138" s="1">
        <v>1.28999999999999</v>
      </c>
      <c r="G138" s="1">
        <v>2.08</v>
      </c>
      <c r="H138" s="1">
        <v>2.6600000000000099</v>
      </c>
      <c r="I138" s="1">
        <v>5.7999999999999803</v>
      </c>
      <c r="J138">
        <v>102</v>
      </c>
      <c r="K138">
        <v>16</v>
      </c>
      <c r="L138">
        <f t="shared" si="12"/>
        <v>199203</v>
      </c>
      <c r="M138" s="1">
        <f t="shared" si="13"/>
        <v>0.26654600126992489</v>
      </c>
    </row>
    <row r="139" spans="1:13" x14ac:dyDescent="0.25">
      <c r="A139" t="s">
        <v>21</v>
      </c>
      <c r="B139" t="s">
        <v>22</v>
      </c>
      <c r="C139">
        <v>1992</v>
      </c>
      <c r="D139">
        <v>4</v>
      </c>
      <c r="E139" s="1">
        <v>0.27</v>
      </c>
      <c r="F139" s="1">
        <v>0.439999999999999</v>
      </c>
      <c r="G139" s="1">
        <v>1.01</v>
      </c>
      <c r="H139" s="1">
        <v>1.52</v>
      </c>
      <c r="I139" s="1">
        <v>1.66</v>
      </c>
      <c r="J139">
        <v>38</v>
      </c>
      <c r="K139">
        <v>11</v>
      </c>
      <c r="L139">
        <f t="shared" si="12"/>
        <v>199204</v>
      </c>
      <c r="M139" s="1">
        <f t="shared" si="13"/>
        <v>-1.1547595809326061</v>
      </c>
    </row>
    <row r="140" spans="1:13" x14ac:dyDescent="0.25">
      <c r="A140" t="s">
        <v>21</v>
      </c>
      <c r="B140" t="s">
        <v>22</v>
      </c>
      <c r="C140">
        <v>1992</v>
      </c>
      <c r="D140">
        <v>5</v>
      </c>
      <c r="E140" s="1">
        <v>0.47</v>
      </c>
      <c r="F140" s="1">
        <v>1.0699999999999901</v>
      </c>
      <c r="G140" s="1">
        <v>1.23</v>
      </c>
      <c r="H140" s="1">
        <v>1.92</v>
      </c>
      <c r="I140" s="1">
        <v>4.6099999999999897</v>
      </c>
      <c r="J140">
        <v>85</v>
      </c>
      <c r="K140">
        <v>15</v>
      </c>
      <c r="L140">
        <f t="shared" si="12"/>
        <v>199205</v>
      </c>
      <c r="M140" s="1">
        <f t="shared" si="13"/>
        <v>-0.10132132588838111</v>
      </c>
    </row>
    <row r="141" spans="1:13" x14ac:dyDescent="0.25">
      <c r="A141" t="s">
        <v>21</v>
      </c>
      <c r="B141" t="s">
        <v>22</v>
      </c>
      <c r="C141">
        <v>1992</v>
      </c>
      <c r="D141">
        <v>6</v>
      </c>
      <c r="E141" s="1">
        <v>0.74</v>
      </c>
      <c r="F141" s="1">
        <v>1.3999999999999899</v>
      </c>
      <c r="G141" s="1">
        <v>2.0699999999999998</v>
      </c>
      <c r="H141" s="1">
        <v>2.58</v>
      </c>
      <c r="I141" s="1">
        <v>4.0699999999999896</v>
      </c>
      <c r="J141">
        <v>55</v>
      </c>
      <c r="K141">
        <v>13</v>
      </c>
      <c r="L141">
        <f t="shared" si="12"/>
        <v>199206</v>
      </c>
      <c r="M141" s="1">
        <f t="shared" si="13"/>
        <v>0.45047966484907764</v>
      </c>
    </row>
    <row r="142" spans="1:13" x14ac:dyDescent="0.25">
      <c r="A142" t="s">
        <v>21</v>
      </c>
      <c r="B142" t="s">
        <v>22</v>
      </c>
      <c r="C142">
        <v>1992</v>
      </c>
      <c r="D142">
        <v>7</v>
      </c>
      <c r="E142" s="1">
        <v>0.81</v>
      </c>
      <c r="F142" s="1">
        <v>1.69999999999999</v>
      </c>
      <c r="G142" s="1">
        <v>2.06</v>
      </c>
      <c r="H142" s="1">
        <v>3.49</v>
      </c>
      <c r="I142" s="1">
        <v>6.6699999999999902</v>
      </c>
      <c r="J142">
        <v>60</v>
      </c>
      <c r="K142">
        <v>18</v>
      </c>
      <c r="L142">
        <f t="shared" si="12"/>
        <v>199207</v>
      </c>
      <c r="M142" s="1">
        <f t="shared" si="13"/>
        <v>0.95211692915585866</v>
      </c>
    </row>
    <row r="143" spans="1:13" x14ac:dyDescent="0.25">
      <c r="A143" t="s">
        <v>21</v>
      </c>
      <c r="B143" t="s">
        <v>22</v>
      </c>
      <c r="C143">
        <v>1992</v>
      </c>
      <c r="D143">
        <v>8</v>
      </c>
      <c r="E143" s="1">
        <v>0.55000000000000004</v>
      </c>
      <c r="F143" s="1">
        <v>1.52999999999999</v>
      </c>
      <c r="G143" s="1">
        <v>2.23</v>
      </c>
      <c r="H143" s="1">
        <v>3.4300000000000099</v>
      </c>
      <c r="I143" s="1">
        <v>3.19999999999999</v>
      </c>
      <c r="J143">
        <v>29</v>
      </c>
      <c r="K143">
        <v>10</v>
      </c>
      <c r="L143">
        <f t="shared" si="12"/>
        <v>199208</v>
      </c>
      <c r="M143" s="1">
        <f t="shared" si="13"/>
        <v>0.66785581271534955</v>
      </c>
    </row>
    <row r="144" spans="1:13" x14ac:dyDescent="0.25">
      <c r="A144" t="s">
        <v>21</v>
      </c>
      <c r="B144" t="s">
        <v>22</v>
      </c>
      <c r="C144">
        <v>1992</v>
      </c>
      <c r="D144">
        <v>9</v>
      </c>
      <c r="E144" s="1">
        <v>0.6</v>
      </c>
      <c r="F144" s="1">
        <v>1.26999999999999</v>
      </c>
      <c r="G144" s="1">
        <v>2.2200000000000002</v>
      </c>
      <c r="H144" s="1">
        <v>3.4800000000000102</v>
      </c>
      <c r="I144" s="1">
        <v>3.6599999999999899</v>
      </c>
      <c r="J144">
        <v>41</v>
      </c>
      <c r="K144">
        <v>10</v>
      </c>
      <c r="L144">
        <f t="shared" si="12"/>
        <v>199209</v>
      </c>
      <c r="M144" s="1">
        <f t="shared" si="13"/>
        <v>0.2331035169828061</v>
      </c>
    </row>
    <row r="145" spans="1:13" x14ac:dyDescent="0.25">
      <c r="A145" t="s">
        <v>21</v>
      </c>
      <c r="B145" t="s">
        <v>22</v>
      </c>
      <c r="C145">
        <v>1992</v>
      </c>
      <c r="D145">
        <v>10</v>
      </c>
      <c r="E145" s="1">
        <v>0.15</v>
      </c>
      <c r="F145" s="1">
        <v>0.439999999999999</v>
      </c>
      <c r="G145" s="1">
        <v>0.750000000000002</v>
      </c>
      <c r="H145" s="1">
        <v>1.64</v>
      </c>
      <c r="I145" s="1">
        <v>1.6</v>
      </c>
      <c r="J145">
        <v>41</v>
      </c>
      <c r="K145">
        <v>8</v>
      </c>
      <c r="L145">
        <f t="shared" si="12"/>
        <v>199210</v>
      </c>
      <c r="M145" s="1">
        <f t="shared" si="13"/>
        <v>-1.1547595809326061</v>
      </c>
    </row>
    <row r="146" spans="1:13" x14ac:dyDescent="0.25">
      <c r="A146" t="s">
        <v>21</v>
      </c>
      <c r="B146" t="s">
        <v>22</v>
      </c>
      <c r="C146">
        <v>1992</v>
      </c>
      <c r="D146">
        <v>11</v>
      </c>
      <c r="E146" s="1">
        <v>0.44</v>
      </c>
      <c r="F146" s="1">
        <v>1.0799999999999901</v>
      </c>
      <c r="G146" s="1">
        <v>1.45</v>
      </c>
      <c r="H146" s="1">
        <v>2.08</v>
      </c>
      <c r="I146" s="1">
        <v>3.17</v>
      </c>
      <c r="J146">
        <v>62</v>
      </c>
      <c r="K146">
        <v>12</v>
      </c>
      <c r="L146">
        <f t="shared" si="12"/>
        <v>199211</v>
      </c>
      <c r="M146" s="1">
        <f t="shared" si="13"/>
        <v>-8.4600083744821725E-2</v>
      </c>
    </row>
    <row r="147" spans="1:13" x14ac:dyDescent="0.25">
      <c r="A147" t="s">
        <v>21</v>
      </c>
      <c r="B147" t="s">
        <v>22</v>
      </c>
      <c r="C147">
        <v>1992</v>
      </c>
      <c r="D147">
        <v>12</v>
      </c>
      <c r="E147" s="1">
        <v>0.43</v>
      </c>
      <c r="F147" s="1">
        <v>1.1799999999999899</v>
      </c>
      <c r="G147" s="1">
        <v>1.53</v>
      </c>
      <c r="H147" s="1">
        <v>2.30000000000001</v>
      </c>
      <c r="I147" s="1">
        <v>4.8499999999999899</v>
      </c>
      <c r="J147">
        <v>115</v>
      </c>
      <c r="K147">
        <v>17</v>
      </c>
      <c r="L147">
        <f t="shared" si="12"/>
        <v>199212</v>
      </c>
      <c r="M147" s="1">
        <f t="shared" si="13"/>
        <v>8.2612337690771698E-2</v>
      </c>
    </row>
    <row r="148" spans="1:13" x14ac:dyDescent="0.25">
      <c r="A148" t="s">
        <v>21</v>
      </c>
      <c r="B148" t="s">
        <v>22</v>
      </c>
      <c r="C148">
        <v>1993</v>
      </c>
      <c r="D148">
        <v>1</v>
      </c>
      <c r="E148" s="1">
        <v>0.12</v>
      </c>
      <c r="F148" s="1">
        <v>0.48999999999999899</v>
      </c>
      <c r="G148" s="1">
        <v>0.69000000000000195</v>
      </c>
      <c r="H148" s="1">
        <v>1.1600000000000099</v>
      </c>
      <c r="I148" s="1">
        <v>2.0499999999999998</v>
      </c>
      <c r="J148">
        <v>55</v>
      </c>
      <c r="K148">
        <v>12</v>
      </c>
      <c r="L148">
        <f t="shared" si="12"/>
        <v>199301</v>
      </c>
      <c r="M148" s="1">
        <f t="shared" si="13"/>
        <v>-1.0711533702148093</v>
      </c>
    </row>
    <row r="149" spans="1:13" x14ac:dyDescent="0.25">
      <c r="A149" t="s">
        <v>21</v>
      </c>
      <c r="B149" t="s">
        <v>22</v>
      </c>
      <c r="C149">
        <v>1993</v>
      </c>
      <c r="D149">
        <v>2</v>
      </c>
      <c r="E149" s="1">
        <v>0.33</v>
      </c>
      <c r="F149" s="1">
        <v>0.76999999999999902</v>
      </c>
      <c r="G149" s="1">
        <v>1.1499999999999999</v>
      </c>
      <c r="H149" s="1">
        <v>1.8800000000000101</v>
      </c>
      <c r="I149" s="1">
        <v>3.5399999999999898</v>
      </c>
      <c r="J149">
        <v>82</v>
      </c>
      <c r="K149">
        <v>11</v>
      </c>
      <c r="L149">
        <f t="shared" si="12"/>
        <v>199302</v>
      </c>
      <c r="M149" s="1">
        <f t="shared" si="13"/>
        <v>-0.60295859019514708</v>
      </c>
    </row>
    <row r="150" spans="1:13" x14ac:dyDescent="0.25">
      <c r="A150" t="s">
        <v>21</v>
      </c>
      <c r="B150" t="s">
        <v>22</v>
      </c>
      <c r="C150">
        <v>1993</v>
      </c>
      <c r="D150">
        <v>3</v>
      </c>
      <c r="E150" s="1">
        <v>0.18</v>
      </c>
      <c r="F150" s="1">
        <v>0.70999999999999897</v>
      </c>
      <c r="G150" s="1">
        <v>0.96000000000000196</v>
      </c>
      <c r="H150" s="1">
        <v>1.3600000000000101</v>
      </c>
      <c r="I150" s="1">
        <v>4.8899999999999899</v>
      </c>
      <c r="J150">
        <v>144</v>
      </c>
      <c r="K150">
        <v>17</v>
      </c>
      <c r="L150">
        <f t="shared" si="12"/>
        <v>199303</v>
      </c>
      <c r="M150" s="1">
        <f t="shared" si="13"/>
        <v>-0.70328604305650333</v>
      </c>
    </row>
    <row r="151" spans="1:13" x14ac:dyDescent="0.25">
      <c r="A151" t="s">
        <v>21</v>
      </c>
      <c r="B151" t="s">
        <v>22</v>
      </c>
      <c r="C151">
        <v>1993</v>
      </c>
      <c r="D151">
        <v>4</v>
      </c>
      <c r="E151" s="1">
        <v>0.45</v>
      </c>
      <c r="F151" s="1">
        <v>1.22999999999999</v>
      </c>
      <c r="G151" s="1">
        <v>1.45</v>
      </c>
      <c r="H151" s="1">
        <v>1.8600000000000101</v>
      </c>
      <c r="I151" s="1">
        <v>3.26</v>
      </c>
      <c r="J151">
        <v>70</v>
      </c>
      <c r="K151">
        <v>14</v>
      </c>
      <c r="L151">
        <f t="shared" si="12"/>
        <v>199304</v>
      </c>
      <c r="M151" s="1">
        <f t="shared" si="13"/>
        <v>0.16621854840856859</v>
      </c>
    </row>
    <row r="152" spans="1:13" x14ac:dyDescent="0.25">
      <c r="A152" t="s">
        <v>21</v>
      </c>
      <c r="B152" t="s">
        <v>22</v>
      </c>
      <c r="C152">
        <v>1993</v>
      </c>
      <c r="D152">
        <v>5</v>
      </c>
      <c r="E152" s="1">
        <v>0.75</v>
      </c>
      <c r="F152" s="1">
        <v>1.6499999999999899</v>
      </c>
      <c r="G152" s="1">
        <v>1.86</v>
      </c>
      <c r="H152" s="1">
        <v>3.2500000000000102</v>
      </c>
      <c r="I152" s="1">
        <v>3.73999999999999</v>
      </c>
      <c r="J152">
        <v>37</v>
      </c>
      <c r="K152">
        <v>11</v>
      </c>
      <c r="L152">
        <f t="shared" si="12"/>
        <v>199305</v>
      </c>
      <c r="M152" s="1">
        <f t="shared" si="13"/>
        <v>0.86851071843806182</v>
      </c>
    </row>
    <row r="153" spans="1:13" x14ac:dyDescent="0.25">
      <c r="A153" t="s">
        <v>21</v>
      </c>
      <c r="B153" t="s">
        <v>22</v>
      </c>
      <c r="C153">
        <v>1993</v>
      </c>
      <c r="D153">
        <v>6</v>
      </c>
      <c r="E153" s="1">
        <v>1.07</v>
      </c>
      <c r="F153" s="1">
        <v>2.11</v>
      </c>
      <c r="G153" s="1">
        <v>2.74</v>
      </c>
      <c r="H153" s="1">
        <v>4.0500000000000096</v>
      </c>
      <c r="I153" s="1">
        <v>4.7999999999999901</v>
      </c>
      <c r="J153">
        <v>35</v>
      </c>
      <c r="K153">
        <v>13</v>
      </c>
      <c r="L153">
        <f t="shared" si="12"/>
        <v>199306</v>
      </c>
      <c r="M153" s="1">
        <f t="shared" si="13"/>
        <v>1.6376878570418092</v>
      </c>
    </row>
    <row r="154" spans="1:13" x14ac:dyDescent="0.25">
      <c r="A154" t="s">
        <v>21</v>
      </c>
      <c r="B154" t="s">
        <v>22</v>
      </c>
      <c r="C154">
        <v>1993</v>
      </c>
      <c r="D154">
        <v>7</v>
      </c>
      <c r="E154" s="1">
        <v>1.27</v>
      </c>
      <c r="F154" s="1">
        <v>2.7699999999999898</v>
      </c>
      <c r="G154" s="1">
        <v>3.73</v>
      </c>
      <c r="H154" s="1">
        <v>4.8300000000000098</v>
      </c>
      <c r="I154" s="1">
        <v>4.6999999999999904</v>
      </c>
      <c r="J154">
        <v>23</v>
      </c>
      <c r="K154">
        <v>8</v>
      </c>
      <c r="L154">
        <f t="shared" si="12"/>
        <v>199307</v>
      </c>
      <c r="M154" s="1">
        <f t="shared" si="13"/>
        <v>2.7412898385167104</v>
      </c>
    </row>
    <row r="155" spans="1:13" x14ac:dyDescent="0.25">
      <c r="A155" t="s">
        <v>21</v>
      </c>
      <c r="B155" t="s">
        <v>22</v>
      </c>
      <c r="C155">
        <v>1993</v>
      </c>
      <c r="D155">
        <v>8</v>
      </c>
      <c r="E155" s="1">
        <v>0.92</v>
      </c>
      <c r="F155" s="1">
        <v>3.28</v>
      </c>
      <c r="G155" s="1">
        <v>4.6900000000000004</v>
      </c>
      <c r="H155" s="1">
        <v>6.0400000000000098</v>
      </c>
      <c r="I155" s="1">
        <v>7.7</v>
      </c>
      <c r="J155">
        <v>46</v>
      </c>
      <c r="K155">
        <v>9</v>
      </c>
      <c r="L155">
        <f t="shared" si="12"/>
        <v>199308</v>
      </c>
      <c r="M155" s="1">
        <f t="shared" si="13"/>
        <v>3.594073187838255</v>
      </c>
    </row>
    <row r="156" spans="1:13" x14ac:dyDescent="0.25">
      <c r="A156" t="s">
        <v>21</v>
      </c>
      <c r="B156" t="s">
        <v>22</v>
      </c>
      <c r="C156">
        <v>1993</v>
      </c>
      <c r="D156">
        <v>9</v>
      </c>
      <c r="E156" s="1">
        <v>1.1599999999999999</v>
      </c>
      <c r="F156" s="1">
        <v>2.2999999999999901</v>
      </c>
      <c r="G156" s="1">
        <v>3.16</v>
      </c>
      <c r="H156" s="1">
        <v>5.3500000000000103</v>
      </c>
      <c r="I156" s="1">
        <v>6.5799999999999903</v>
      </c>
      <c r="J156">
        <v>52</v>
      </c>
      <c r="K156">
        <v>9</v>
      </c>
      <c r="L156">
        <f t="shared" si="12"/>
        <v>199309</v>
      </c>
      <c r="M156" s="1">
        <f t="shared" si="13"/>
        <v>1.9553914577694207</v>
      </c>
    </row>
    <row r="157" spans="1:13" x14ac:dyDescent="0.25">
      <c r="A157" t="s">
        <v>21</v>
      </c>
      <c r="B157" t="s">
        <v>22</v>
      </c>
      <c r="C157">
        <v>1993</v>
      </c>
      <c r="D157">
        <v>10</v>
      </c>
      <c r="E157" s="1">
        <v>0.43</v>
      </c>
      <c r="F157" s="1">
        <v>1.01999999999999</v>
      </c>
      <c r="G157" s="1">
        <v>1.42</v>
      </c>
      <c r="H157" s="1">
        <v>2.2500000000000102</v>
      </c>
      <c r="I157" s="1">
        <v>4.5799999999999903</v>
      </c>
      <c r="J157">
        <v>86</v>
      </c>
      <c r="K157">
        <v>14</v>
      </c>
      <c r="L157">
        <f t="shared" si="12"/>
        <v>199310</v>
      </c>
      <c r="M157" s="1">
        <f t="shared" si="13"/>
        <v>-0.184927536606178</v>
      </c>
    </row>
    <row r="158" spans="1:13" x14ac:dyDescent="0.25">
      <c r="A158" t="s">
        <v>21</v>
      </c>
      <c r="B158" t="s">
        <v>22</v>
      </c>
      <c r="C158">
        <v>1993</v>
      </c>
      <c r="D158">
        <v>11</v>
      </c>
      <c r="E158" s="1">
        <v>0.65</v>
      </c>
      <c r="F158" s="1">
        <v>1.3199999999999901</v>
      </c>
      <c r="G158" s="1">
        <v>1.65</v>
      </c>
      <c r="H158" s="1">
        <v>2.6700000000000101</v>
      </c>
      <c r="I158" s="1">
        <v>5.0799999999999903</v>
      </c>
      <c r="J158">
        <v>70</v>
      </c>
      <c r="K158">
        <v>11</v>
      </c>
      <c r="L158">
        <f t="shared" si="12"/>
        <v>199311</v>
      </c>
      <c r="M158" s="1">
        <f t="shared" si="13"/>
        <v>0.31670972770060302</v>
      </c>
    </row>
    <row r="159" spans="1:13" x14ac:dyDescent="0.25">
      <c r="A159" t="s">
        <v>21</v>
      </c>
      <c r="B159" t="s">
        <v>22</v>
      </c>
      <c r="C159">
        <v>1993</v>
      </c>
      <c r="D159">
        <v>12</v>
      </c>
      <c r="E159" s="1">
        <v>0.24</v>
      </c>
      <c r="F159" s="1">
        <v>0.70999999999999797</v>
      </c>
      <c r="G159" s="1">
        <v>1.1200000000000001</v>
      </c>
      <c r="H159" s="1">
        <v>1.96000000000001</v>
      </c>
      <c r="I159" s="1">
        <v>4.2799999999999798</v>
      </c>
      <c r="J159">
        <v>118</v>
      </c>
      <c r="K159">
        <v>17</v>
      </c>
      <c r="L159">
        <f t="shared" si="12"/>
        <v>199312</v>
      </c>
      <c r="M159" s="1">
        <f t="shared" si="13"/>
        <v>-0.70328604305650499</v>
      </c>
    </row>
    <row r="160" spans="1:13" x14ac:dyDescent="0.25">
      <c r="A160" t="s">
        <v>21</v>
      </c>
      <c r="B160" t="s">
        <v>22</v>
      </c>
      <c r="C160">
        <v>1994</v>
      </c>
      <c r="D160">
        <v>1</v>
      </c>
      <c r="E160" s="1">
        <v>0.28000000000000003</v>
      </c>
      <c r="F160" s="1">
        <v>1.1199999999999899</v>
      </c>
      <c r="G160" s="1">
        <v>1.59</v>
      </c>
      <c r="H160" s="1">
        <v>2.26000000000001</v>
      </c>
      <c r="I160" s="1">
        <v>7.2799999999999798</v>
      </c>
      <c r="J160">
        <v>130</v>
      </c>
      <c r="K160">
        <v>17</v>
      </c>
      <c r="L160">
        <f t="shared" si="12"/>
        <v>199401</v>
      </c>
      <c r="M160" s="1">
        <f t="shared" si="13"/>
        <v>-1.7715115170584585E-2</v>
      </c>
    </row>
    <row r="161" spans="1:13" x14ac:dyDescent="0.25">
      <c r="A161" t="s">
        <v>21</v>
      </c>
      <c r="B161" t="s">
        <v>22</v>
      </c>
      <c r="C161">
        <v>1994</v>
      </c>
      <c r="D161">
        <v>2</v>
      </c>
      <c r="E161" s="1">
        <v>0.39</v>
      </c>
      <c r="F161" s="1">
        <v>1.3199999999999901</v>
      </c>
      <c r="G161" s="1">
        <v>2.08</v>
      </c>
      <c r="H161" s="1">
        <v>3.1800000000000099</v>
      </c>
      <c r="I161" s="1">
        <v>7.4199999999999902</v>
      </c>
      <c r="J161">
        <v>99</v>
      </c>
      <c r="K161">
        <v>13</v>
      </c>
      <c r="L161">
        <f t="shared" si="12"/>
        <v>199402</v>
      </c>
      <c r="M161" s="1">
        <f t="shared" si="13"/>
        <v>0.31670972770060302</v>
      </c>
    </row>
    <row r="162" spans="1:13" x14ac:dyDescent="0.25">
      <c r="A162" t="s">
        <v>21</v>
      </c>
      <c r="B162" t="s">
        <v>22</v>
      </c>
      <c r="C162">
        <v>1994</v>
      </c>
      <c r="D162">
        <v>3</v>
      </c>
      <c r="E162" s="1">
        <v>0.44</v>
      </c>
      <c r="F162" s="1">
        <v>1.51999999999999</v>
      </c>
      <c r="G162" s="1">
        <v>2.06</v>
      </c>
      <c r="H162" s="1">
        <v>3.0200000000000098</v>
      </c>
      <c r="I162" s="1">
        <v>11.7799999999999</v>
      </c>
      <c r="J162">
        <v>165</v>
      </c>
      <c r="K162">
        <v>19</v>
      </c>
      <c r="L162">
        <f t="shared" si="12"/>
        <v>199403</v>
      </c>
      <c r="M162" s="1">
        <f t="shared" si="13"/>
        <v>0.65113457057179025</v>
      </c>
    </row>
    <row r="163" spans="1:13" x14ac:dyDescent="0.25">
      <c r="A163" t="s">
        <v>21</v>
      </c>
      <c r="B163" t="s">
        <v>22</v>
      </c>
      <c r="C163">
        <v>1994</v>
      </c>
      <c r="D163">
        <v>4</v>
      </c>
      <c r="E163" s="1">
        <v>0.6</v>
      </c>
      <c r="F163" s="1">
        <v>1.49999999999999</v>
      </c>
      <c r="G163" s="1">
        <v>1.7</v>
      </c>
      <c r="H163" s="1">
        <v>3.1600000000000099</v>
      </c>
      <c r="I163" s="1">
        <v>5.5199999999999898</v>
      </c>
      <c r="J163">
        <v>70</v>
      </c>
      <c r="K163">
        <v>16</v>
      </c>
      <c r="L163">
        <f t="shared" si="12"/>
        <v>199404</v>
      </c>
      <c r="M163" s="1">
        <f t="shared" si="13"/>
        <v>0.61769208628467143</v>
      </c>
    </row>
    <row r="164" spans="1:13" x14ac:dyDescent="0.25">
      <c r="A164" t="s">
        <v>21</v>
      </c>
      <c r="B164" t="s">
        <v>22</v>
      </c>
      <c r="C164">
        <v>1994</v>
      </c>
      <c r="D164">
        <v>5</v>
      </c>
      <c r="E164" s="1">
        <v>0.28000000000000003</v>
      </c>
      <c r="F164" s="1">
        <v>0.95999999999999897</v>
      </c>
      <c r="G164" s="1">
        <v>1.39</v>
      </c>
      <c r="H164" s="1">
        <v>2.4100000000000099</v>
      </c>
      <c r="I164" s="1">
        <v>3.3699999999999899</v>
      </c>
      <c r="J164">
        <v>50</v>
      </c>
      <c r="K164">
        <v>9</v>
      </c>
      <c r="L164">
        <f t="shared" si="12"/>
        <v>199405</v>
      </c>
      <c r="M164" s="1">
        <f t="shared" si="13"/>
        <v>-0.28525498946751926</v>
      </c>
    </row>
    <row r="165" spans="1:13" x14ac:dyDescent="0.25">
      <c r="A165" t="s">
        <v>21</v>
      </c>
      <c r="B165" t="s">
        <v>22</v>
      </c>
      <c r="C165">
        <v>1994</v>
      </c>
      <c r="D165">
        <v>6</v>
      </c>
      <c r="E165" s="1">
        <v>0.75</v>
      </c>
      <c r="F165" s="1">
        <v>1.52999999999999</v>
      </c>
      <c r="G165" s="1">
        <v>2.0299999999999998</v>
      </c>
      <c r="H165" s="1">
        <v>3.2900000000000098</v>
      </c>
      <c r="I165" s="1">
        <v>4.8499999999999899</v>
      </c>
      <c r="J165">
        <v>34</v>
      </c>
      <c r="K165">
        <v>9</v>
      </c>
      <c r="L165">
        <f t="shared" si="12"/>
        <v>199406</v>
      </c>
      <c r="M165" s="1">
        <f t="shared" si="13"/>
        <v>0.66785581271534955</v>
      </c>
    </row>
    <row r="166" spans="1:13" x14ac:dyDescent="0.25">
      <c r="A166" t="s">
        <v>21</v>
      </c>
      <c r="B166" t="s">
        <v>22</v>
      </c>
      <c r="C166">
        <v>1994</v>
      </c>
      <c r="D166">
        <v>7</v>
      </c>
      <c r="E166" s="1">
        <v>0.84</v>
      </c>
      <c r="F166" s="1">
        <v>1.17</v>
      </c>
      <c r="G166" s="1">
        <v>2.58</v>
      </c>
      <c r="H166" s="1">
        <v>4.1200000000000099</v>
      </c>
      <c r="I166" s="1">
        <v>3.73999999999999</v>
      </c>
      <c r="J166">
        <v>38</v>
      </c>
      <c r="K166">
        <v>12</v>
      </c>
      <c r="L166">
        <f t="shared" si="12"/>
        <v>199407</v>
      </c>
      <c r="M166" s="1">
        <f t="shared" si="13"/>
        <v>6.5891095547229023E-2</v>
      </c>
    </row>
    <row r="167" spans="1:13" x14ac:dyDescent="0.25">
      <c r="A167" t="s">
        <v>21</v>
      </c>
      <c r="B167" t="s">
        <v>22</v>
      </c>
      <c r="C167">
        <v>1994</v>
      </c>
      <c r="D167">
        <v>8</v>
      </c>
      <c r="E167" s="1">
        <v>1.08</v>
      </c>
      <c r="F167" s="1">
        <v>2.1800000000000002</v>
      </c>
      <c r="G167" s="1">
        <v>2.92</v>
      </c>
      <c r="H167" s="1">
        <v>4.6500000000000101</v>
      </c>
      <c r="I167" s="1">
        <v>5.8899999999999899</v>
      </c>
      <c r="J167">
        <v>47</v>
      </c>
      <c r="K167">
        <v>11</v>
      </c>
      <c r="L167">
        <f t="shared" si="12"/>
        <v>199408</v>
      </c>
      <c r="M167" s="1">
        <f t="shared" si="13"/>
        <v>1.7547365520467253</v>
      </c>
    </row>
    <row r="168" spans="1:13" x14ac:dyDescent="0.25">
      <c r="A168" t="s">
        <v>21</v>
      </c>
      <c r="B168" t="s">
        <v>22</v>
      </c>
      <c r="C168">
        <v>1994</v>
      </c>
      <c r="D168">
        <v>9</v>
      </c>
      <c r="E168" s="1">
        <v>0.56000000000000005</v>
      </c>
      <c r="F168" s="1">
        <v>1.3</v>
      </c>
      <c r="G168" s="1">
        <v>1.78</v>
      </c>
      <c r="H168" s="1">
        <v>2.2400000000000002</v>
      </c>
      <c r="I168" s="1">
        <v>2.4500000000000002</v>
      </c>
      <c r="J168">
        <v>31</v>
      </c>
      <c r="K168">
        <v>6</v>
      </c>
      <c r="L168">
        <f t="shared" si="12"/>
        <v>199409</v>
      </c>
      <c r="M168" s="1">
        <f t="shared" si="13"/>
        <v>0.28326724341350096</v>
      </c>
    </row>
    <row r="169" spans="1:13" x14ac:dyDescent="0.25">
      <c r="A169" t="s">
        <v>21</v>
      </c>
      <c r="B169" t="s">
        <v>22</v>
      </c>
      <c r="C169">
        <v>1994</v>
      </c>
      <c r="D169">
        <v>10</v>
      </c>
      <c r="E169" s="1">
        <v>0.55000000000000004</v>
      </c>
      <c r="F169" s="1">
        <v>1.24</v>
      </c>
      <c r="G169" s="1">
        <v>1.67</v>
      </c>
      <c r="H169" s="1">
        <v>3.05</v>
      </c>
      <c r="I169" s="1">
        <v>2.52999999999999</v>
      </c>
      <c r="J169">
        <v>45</v>
      </c>
      <c r="K169">
        <v>8</v>
      </c>
      <c r="L169">
        <f t="shared" si="12"/>
        <v>199410</v>
      </c>
      <c r="M169" s="1">
        <f t="shared" si="13"/>
        <v>0.18293979055214468</v>
      </c>
    </row>
    <row r="170" spans="1:13" x14ac:dyDescent="0.25">
      <c r="A170" t="s">
        <v>21</v>
      </c>
      <c r="B170" t="s">
        <v>22</v>
      </c>
      <c r="C170">
        <v>1994</v>
      </c>
      <c r="D170">
        <v>11</v>
      </c>
      <c r="E170" s="1">
        <v>0.34</v>
      </c>
      <c r="F170" s="1">
        <v>1</v>
      </c>
      <c r="G170" s="1">
        <v>1.45</v>
      </c>
      <c r="H170" s="1">
        <v>1.96</v>
      </c>
      <c r="I170" s="1">
        <v>2.73</v>
      </c>
      <c r="J170">
        <v>44</v>
      </c>
      <c r="K170">
        <v>11</v>
      </c>
      <c r="L170">
        <f t="shared" si="12"/>
        <v>199411</v>
      </c>
      <c r="M170" s="1">
        <f t="shared" si="13"/>
        <v>-0.21837002089328006</v>
      </c>
    </row>
    <row r="171" spans="1:13" x14ac:dyDescent="0.25">
      <c r="A171" t="s">
        <v>21</v>
      </c>
      <c r="B171" t="s">
        <v>22</v>
      </c>
      <c r="C171">
        <v>1994</v>
      </c>
      <c r="D171">
        <v>12</v>
      </c>
      <c r="E171" s="1">
        <v>0.2</v>
      </c>
      <c r="F171" s="1">
        <v>0.56000000000000005</v>
      </c>
      <c r="G171" s="1">
        <v>1.27</v>
      </c>
      <c r="H171" s="1">
        <v>1.88</v>
      </c>
      <c r="I171" s="1">
        <v>2.98999999999999</v>
      </c>
      <c r="J171">
        <v>75</v>
      </c>
      <c r="K171">
        <v>9</v>
      </c>
      <c r="L171">
        <f t="shared" si="12"/>
        <v>199412</v>
      </c>
      <c r="M171" s="1">
        <f t="shared" si="13"/>
        <v>-0.95410467520989206</v>
      </c>
    </row>
    <row r="172" spans="1:13" x14ac:dyDescent="0.25">
      <c r="A172" t="s">
        <v>21</v>
      </c>
      <c r="B172" t="s">
        <v>22</v>
      </c>
      <c r="C172">
        <v>1995</v>
      </c>
      <c r="D172">
        <v>1</v>
      </c>
      <c r="E172" s="1">
        <v>0.4</v>
      </c>
      <c r="F172" s="1">
        <v>1.75</v>
      </c>
      <c r="G172" s="1">
        <v>2.02</v>
      </c>
      <c r="H172" s="1">
        <v>2.2799999999999998</v>
      </c>
      <c r="I172" s="1">
        <v>7.1499999999999799</v>
      </c>
      <c r="J172">
        <v>128</v>
      </c>
      <c r="K172">
        <v>19</v>
      </c>
      <c r="L172">
        <f t="shared" si="12"/>
        <v>199501</v>
      </c>
      <c r="M172" s="1">
        <f t="shared" si="13"/>
        <v>1.0357231398736724</v>
      </c>
    </row>
    <row r="173" spans="1:13" x14ac:dyDescent="0.25">
      <c r="A173" t="s">
        <v>21</v>
      </c>
      <c r="B173" t="s">
        <v>22</v>
      </c>
      <c r="C173">
        <v>1995</v>
      </c>
      <c r="D173">
        <v>2</v>
      </c>
      <c r="E173" s="1">
        <v>0.15</v>
      </c>
      <c r="F173" s="1">
        <v>0.73000000000000098</v>
      </c>
      <c r="G173" s="1">
        <v>1.1399999999999999</v>
      </c>
      <c r="H173" s="1">
        <v>1.6600000000000099</v>
      </c>
      <c r="I173" s="1">
        <v>3.7099999999999902</v>
      </c>
      <c r="J173">
        <v>103</v>
      </c>
      <c r="K173">
        <v>13</v>
      </c>
      <c r="L173">
        <f t="shared" si="12"/>
        <v>199502</v>
      </c>
      <c r="M173" s="1">
        <f t="shared" si="13"/>
        <v>-0.66984355876938129</v>
      </c>
    </row>
    <row r="174" spans="1:13" x14ac:dyDescent="0.25">
      <c r="A174" t="s">
        <v>21</v>
      </c>
      <c r="B174" t="s">
        <v>22</v>
      </c>
      <c r="C174">
        <v>1995</v>
      </c>
      <c r="D174">
        <v>3</v>
      </c>
      <c r="E174" s="1">
        <v>0.45</v>
      </c>
      <c r="F174" s="1">
        <v>1.66</v>
      </c>
      <c r="G174" s="1">
        <v>2.0299999999999998</v>
      </c>
      <c r="H174" s="1">
        <v>3.0000000000000102</v>
      </c>
      <c r="I174" s="1">
        <v>3.50999999999999</v>
      </c>
      <c r="J174">
        <v>41</v>
      </c>
      <c r="K174">
        <v>10</v>
      </c>
      <c r="L174">
        <f t="shared" si="12"/>
        <v>199503</v>
      </c>
      <c r="M174" s="1">
        <f t="shared" si="13"/>
        <v>0.88523196058163789</v>
      </c>
    </row>
    <row r="175" spans="1:13" x14ac:dyDescent="0.25">
      <c r="A175" t="s">
        <v>21</v>
      </c>
      <c r="B175" t="s">
        <v>22</v>
      </c>
      <c r="C175">
        <v>1995</v>
      </c>
      <c r="D175">
        <v>4</v>
      </c>
      <c r="E175" s="1">
        <v>0.56999999999999995</v>
      </c>
      <c r="F175" s="1">
        <v>1.62</v>
      </c>
      <c r="G175" s="1">
        <v>2.19</v>
      </c>
      <c r="H175" s="1">
        <v>3.4200000000000101</v>
      </c>
      <c r="I175" s="1">
        <v>4.8099999999999898</v>
      </c>
      <c r="J175">
        <v>51</v>
      </c>
      <c r="K175">
        <v>12</v>
      </c>
      <c r="L175">
        <f t="shared" si="12"/>
        <v>199504</v>
      </c>
      <c r="M175" s="1">
        <f t="shared" si="13"/>
        <v>0.81834699200740069</v>
      </c>
    </row>
    <row r="176" spans="1:13" x14ac:dyDescent="0.25">
      <c r="A176" t="s">
        <v>21</v>
      </c>
      <c r="B176" t="s">
        <v>22</v>
      </c>
      <c r="C176">
        <v>1995</v>
      </c>
      <c r="D176">
        <v>5</v>
      </c>
      <c r="E176" s="1">
        <v>1.3</v>
      </c>
      <c r="F176" s="1">
        <v>2.46</v>
      </c>
      <c r="G176" s="1">
        <v>3.73</v>
      </c>
      <c r="H176" s="1">
        <v>6.4500000000000099</v>
      </c>
      <c r="I176" s="1">
        <v>9.7099999999999902</v>
      </c>
      <c r="J176">
        <v>70</v>
      </c>
      <c r="K176">
        <v>15</v>
      </c>
      <c r="L176">
        <f t="shared" si="12"/>
        <v>199505</v>
      </c>
      <c r="M176" s="1">
        <f t="shared" si="13"/>
        <v>2.2229313320663873</v>
      </c>
    </row>
    <row r="177" spans="1:13" x14ac:dyDescent="0.25">
      <c r="A177" t="s">
        <v>21</v>
      </c>
      <c r="B177" t="s">
        <v>22</v>
      </c>
      <c r="C177">
        <v>1995</v>
      </c>
      <c r="D177">
        <v>6</v>
      </c>
      <c r="E177" s="1">
        <v>0.46</v>
      </c>
      <c r="F177" s="1">
        <v>1.08</v>
      </c>
      <c r="G177" s="1">
        <v>2.63</v>
      </c>
      <c r="H177" s="1">
        <v>4.8300000000000098</v>
      </c>
      <c r="I177" s="1">
        <v>4.1899999999999897</v>
      </c>
      <c r="J177">
        <v>48</v>
      </c>
      <c r="K177">
        <v>15</v>
      </c>
      <c r="L177">
        <f t="shared" si="12"/>
        <v>199506</v>
      </c>
      <c r="M177" s="1">
        <f t="shared" si="13"/>
        <v>-8.460008374480503E-2</v>
      </c>
    </row>
    <row r="178" spans="1:13" x14ac:dyDescent="0.25">
      <c r="A178" t="s">
        <v>21</v>
      </c>
      <c r="B178" t="s">
        <v>22</v>
      </c>
      <c r="C178">
        <v>1995</v>
      </c>
      <c r="D178">
        <v>7</v>
      </c>
      <c r="E178" s="1">
        <v>0.36</v>
      </c>
      <c r="F178" s="1">
        <v>0.96000000000000196</v>
      </c>
      <c r="G178" s="1">
        <v>1.79</v>
      </c>
      <c r="H178" s="1">
        <v>2.53000000000001</v>
      </c>
      <c r="I178" s="1">
        <v>1.77</v>
      </c>
      <c r="J178">
        <v>18</v>
      </c>
      <c r="K178">
        <v>7</v>
      </c>
      <c r="L178">
        <f t="shared" si="12"/>
        <v>199507</v>
      </c>
      <c r="M178" s="1">
        <f t="shared" si="13"/>
        <v>-0.28525498946751421</v>
      </c>
    </row>
    <row r="179" spans="1:13" x14ac:dyDescent="0.25">
      <c r="A179" t="s">
        <v>21</v>
      </c>
      <c r="B179" t="s">
        <v>22</v>
      </c>
      <c r="C179">
        <v>1995</v>
      </c>
      <c r="D179">
        <v>8</v>
      </c>
      <c r="E179" s="1">
        <v>0.47</v>
      </c>
      <c r="F179" s="1">
        <v>1.17</v>
      </c>
      <c r="G179" s="1">
        <v>1.59</v>
      </c>
      <c r="H179" s="1">
        <v>2.6700000000000101</v>
      </c>
      <c r="I179" s="1">
        <v>2.0699999999999998</v>
      </c>
      <c r="J179">
        <v>29</v>
      </c>
      <c r="K179">
        <v>8</v>
      </c>
      <c r="L179">
        <f t="shared" si="12"/>
        <v>199508</v>
      </c>
      <c r="M179" s="1">
        <f t="shared" si="13"/>
        <v>6.5891095547229023E-2</v>
      </c>
    </row>
    <row r="180" spans="1:13" x14ac:dyDescent="0.25">
      <c r="A180" t="s">
        <v>21</v>
      </c>
      <c r="B180" t="s">
        <v>22</v>
      </c>
      <c r="C180">
        <v>1995</v>
      </c>
      <c r="D180">
        <v>9</v>
      </c>
      <c r="E180" s="1">
        <v>0.3</v>
      </c>
      <c r="F180" s="1">
        <v>0.97000000000000197</v>
      </c>
      <c r="G180" s="1">
        <v>1.42</v>
      </c>
      <c r="H180" s="1">
        <v>2.5299999999999998</v>
      </c>
      <c r="I180" s="1">
        <v>4.00999999999999</v>
      </c>
      <c r="J180">
        <v>61</v>
      </c>
      <c r="K180">
        <v>9</v>
      </c>
      <c r="L180">
        <f t="shared" si="12"/>
        <v>199509</v>
      </c>
      <c r="M180" s="1">
        <f t="shared" si="13"/>
        <v>-0.26853374732395485</v>
      </c>
    </row>
    <row r="181" spans="1:13" x14ac:dyDescent="0.25">
      <c r="A181" t="s">
        <v>21</v>
      </c>
      <c r="B181" t="s">
        <v>22</v>
      </c>
      <c r="C181">
        <v>1995</v>
      </c>
      <c r="D181">
        <v>10</v>
      </c>
      <c r="E181" s="1">
        <v>0.4</v>
      </c>
      <c r="F181" s="1">
        <v>1.17</v>
      </c>
      <c r="G181" s="1">
        <v>1.41</v>
      </c>
      <c r="H181" s="1">
        <v>2.5099999999999998</v>
      </c>
      <c r="I181" s="1">
        <v>5.0299999999999896</v>
      </c>
      <c r="J181">
        <v>70</v>
      </c>
      <c r="K181">
        <v>12</v>
      </c>
      <c r="L181">
        <f t="shared" si="12"/>
        <v>199510</v>
      </c>
      <c r="M181" s="1">
        <f t="shared" si="13"/>
        <v>6.5891095547229023E-2</v>
      </c>
    </row>
    <row r="182" spans="1:13" x14ac:dyDescent="0.25">
      <c r="A182" t="s">
        <v>21</v>
      </c>
      <c r="B182" t="s">
        <v>22</v>
      </c>
      <c r="C182">
        <v>1995</v>
      </c>
      <c r="D182">
        <v>11</v>
      </c>
      <c r="E182" s="1">
        <v>0.27</v>
      </c>
      <c r="F182" s="1">
        <v>0.98000000000000198</v>
      </c>
      <c r="G182" s="1">
        <v>1.55</v>
      </c>
      <c r="H182" s="1">
        <v>2.38</v>
      </c>
      <c r="I182" s="1">
        <v>4.1799999999999899</v>
      </c>
      <c r="J182">
        <v>69</v>
      </c>
      <c r="K182">
        <v>12</v>
      </c>
      <c r="L182">
        <f t="shared" si="12"/>
        <v>199511</v>
      </c>
      <c r="M182" s="1">
        <f t="shared" si="13"/>
        <v>-0.2518125051803955</v>
      </c>
    </row>
    <row r="183" spans="1:13" x14ac:dyDescent="0.25">
      <c r="A183" t="s">
        <v>21</v>
      </c>
      <c r="B183" t="s">
        <v>22</v>
      </c>
      <c r="C183">
        <v>1995</v>
      </c>
      <c r="D183">
        <v>12</v>
      </c>
      <c r="E183" s="1">
        <v>0.2</v>
      </c>
      <c r="F183" s="1">
        <v>0.55000000000000104</v>
      </c>
      <c r="G183" s="1">
        <v>0.82000000000000295</v>
      </c>
      <c r="H183" s="1">
        <v>1.23</v>
      </c>
      <c r="I183" s="1">
        <v>2.25</v>
      </c>
      <c r="J183">
        <v>69</v>
      </c>
      <c r="K183">
        <v>15</v>
      </c>
      <c r="L183">
        <f t="shared" si="12"/>
        <v>199512</v>
      </c>
      <c r="M183" s="1">
        <f t="shared" si="13"/>
        <v>-0.9708259173534497</v>
      </c>
    </row>
    <row r="184" spans="1:13" x14ac:dyDescent="0.25">
      <c r="A184" t="s">
        <v>21</v>
      </c>
      <c r="B184" t="s">
        <v>22</v>
      </c>
      <c r="C184">
        <v>1996</v>
      </c>
      <c r="D184">
        <v>1</v>
      </c>
      <c r="E184" s="1">
        <v>0.25</v>
      </c>
      <c r="F184" s="1">
        <v>0.89000000000000101</v>
      </c>
      <c r="G184" s="1">
        <v>1.06</v>
      </c>
      <c r="H184" s="1">
        <v>1.86</v>
      </c>
      <c r="I184" s="1">
        <v>4.6399999999999899</v>
      </c>
      <c r="J184">
        <v>122</v>
      </c>
      <c r="K184">
        <v>19</v>
      </c>
      <c r="L184">
        <f t="shared" si="12"/>
        <v>199601</v>
      </c>
      <c r="M184" s="1">
        <f t="shared" si="13"/>
        <v>-0.40230368447243137</v>
      </c>
    </row>
    <row r="185" spans="1:13" x14ac:dyDescent="0.25">
      <c r="A185" t="s">
        <v>21</v>
      </c>
      <c r="B185" t="s">
        <v>22</v>
      </c>
      <c r="C185">
        <v>1996</v>
      </c>
      <c r="D185">
        <v>2</v>
      </c>
      <c r="E185" s="1">
        <v>0.14000000000000001</v>
      </c>
      <c r="F185" s="1">
        <v>0.51000000000000101</v>
      </c>
      <c r="G185" s="1">
        <v>0.66000000000000303</v>
      </c>
      <c r="H185" s="1">
        <v>1.19</v>
      </c>
      <c r="I185" s="1">
        <v>2.8199999999999901</v>
      </c>
      <c r="J185">
        <v>79</v>
      </c>
      <c r="K185">
        <v>16</v>
      </c>
      <c r="L185">
        <f t="shared" si="12"/>
        <v>199602</v>
      </c>
      <c r="M185" s="1">
        <f t="shared" si="13"/>
        <v>-1.0377108859276873</v>
      </c>
    </row>
    <row r="186" spans="1:13" x14ac:dyDescent="0.25">
      <c r="A186" t="s">
        <v>21</v>
      </c>
      <c r="B186" t="s">
        <v>22</v>
      </c>
      <c r="C186">
        <v>1996</v>
      </c>
      <c r="D186">
        <v>3</v>
      </c>
      <c r="E186" s="1">
        <v>0.18</v>
      </c>
      <c r="F186" s="1">
        <v>0.57999999999999996</v>
      </c>
      <c r="G186" s="1">
        <v>0.90000000000000302</v>
      </c>
      <c r="H186" s="1">
        <v>1.41</v>
      </c>
      <c r="I186" s="1">
        <v>4.3899999999999899</v>
      </c>
      <c r="J186">
        <v>106</v>
      </c>
      <c r="K186">
        <v>14</v>
      </c>
      <c r="L186">
        <f t="shared" si="12"/>
        <v>199603</v>
      </c>
      <c r="M186" s="1">
        <f t="shared" si="13"/>
        <v>-0.92066219092277346</v>
      </c>
    </row>
    <row r="187" spans="1:13" x14ac:dyDescent="0.25">
      <c r="A187" t="s">
        <v>21</v>
      </c>
      <c r="B187" t="s">
        <v>22</v>
      </c>
      <c r="C187">
        <v>1996</v>
      </c>
      <c r="D187">
        <v>4</v>
      </c>
      <c r="E187" s="1">
        <v>0.4</v>
      </c>
      <c r="F187" s="1">
        <v>0.87</v>
      </c>
      <c r="G187" s="1">
        <v>1.52</v>
      </c>
      <c r="H187" s="1">
        <v>2.44</v>
      </c>
      <c r="I187" s="1">
        <v>4.9399999999999897</v>
      </c>
      <c r="J187">
        <v>71</v>
      </c>
      <c r="K187">
        <v>15</v>
      </c>
      <c r="L187">
        <f t="shared" si="12"/>
        <v>199604</v>
      </c>
      <c r="M187" s="1">
        <f t="shared" si="13"/>
        <v>-0.4357461687595518</v>
      </c>
    </row>
    <row r="188" spans="1:13" x14ac:dyDescent="0.25">
      <c r="A188" t="s">
        <v>21</v>
      </c>
      <c r="B188" t="s">
        <v>22</v>
      </c>
      <c r="C188">
        <v>1996</v>
      </c>
      <c r="D188">
        <v>5</v>
      </c>
      <c r="E188" s="1">
        <v>0.51</v>
      </c>
      <c r="F188" s="1">
        <v>1.05</v>
      </c>
      <c r="G188" s="1">
        <v>1.83</v>
      </c>
      <c r="H188" s="1">
        <v>2.51000000000001</v>
      </c>
      <c r="I188" s="1">
        <v>4.4899999999999904</v>
      </c>
      <c r="J188">
        <v>61</v>
      </c>
      <c r="K188">
        <v>16</v>
      </c>
      <c r="L188">
        <f t="shared" si="12"/>
        <v>199605</v>
      </c>
      <c r="M188" s="1">
        <f t="shared" si="13"/>
        <v>-0.13476381017548317</v>
      </c>
    </row>
    <row r="189" spans="1:13" x14ac:dyDescent="0.25">
      <c r="A189" t="s">
        <v>21</v>
      </c>
      <c r="B189" t="s">
        <v>22</v>
      </c>
      <c r="C189">
        <v>1996</v>
      </c>
      <c r="D189">
        <v>6</v>
      </c>
      <c r="E189" s="1">
        <v>0.43</v>
      </c>
      <c r="F189" s="1">
        <v>1.42</v>
      </c>
      <c r="G189" s="1">
        <v>1.62</v>
      </c>
      <c r="H189" s="1">
        <v>2.38</v>
      </c>
      <c r="I189" s="1">
        <v>4.1599999999999904</v>
      </c>
      <c r="J189">
        <v>62</v>
      </c>
      <c r="K189">
        <v>13</v>
      </c>
      <c r="L189">
        <f t="shared" si="12"/>
        <v>199606</v>
      </c>
      <c r="M189" s="1">
        <f t="shared" si="13"/>
        <v>0.48392214913621312</v>
      </c>
    </row>
    <row r="190" spans="1:13" x14ac:dyDescent="0.25">
      <c r="A190" t="s">
        <v>21</v>
      </c>
      <c r="B190" t="s">
        <v>22</v>
      </c>
      <c r="C190">
        <v>1996</v>
      </c>
      <c r="D190">
        <v>7</v>
      </c>
      <c r="E190" s="1">
        <v>1.1000000000000001</v>
      </c>
      <c r="F190" s="1">
        <v>1.54</v>
      </c>
      <c r="G190" s="1">
        <v>1.68</v>
      </c>
      <c r="H190" s="1">
        <v>2.61</v>
      </c>
      <c r="I190" s="1">
        <v>4.3199999999999896</v>
      </c>
      <c r="J190">
        <v>42</v>
      </c>
      <c r="K190">
        <v>16</v>
      </c>
      <c r="L190">
        <f t="shared" si="12"/>
        <v>199607</v>
      </c>
      <c r="M190" s="1">
        <f t="shared" si="13"/>
        <v>0.68457705485892573</v>
      </c>
    </row>
    <row r="191" spans="1:13" x14ac:dyDescent="0.25">
      <c r="A191" t="s">
        <v>21</v>
      </c>
      <c r="B191" t="s">
        <v>22</v>
      </c>
      <c r="C191">
        <v>1996</v>
      </c>
      <c r="D191">
        <v>8</v>
      </c>
      <c r="E191" s="1">
        <v>0.49</v>
      </c>
      <c r="F191" s="1">
        <v>1.4</v>
      </c>
      <c r="G191" s="1">
        <v>2.64</v>
      </c>
      <c r="H191" s="1">
        <v>3.5</v>
      </c>
      <c r="I191" s="1">
        <v>2.7099999999999902</v>
      </c>
      <c r="J191">
        <v>42</v>
      </c>
      <c r="K191">
        <v>13</v>
      </c>
      <c r="L191">
        <f t="shared" si="12"/>
        <v>199608</v>
      </c>
      <c r="M191" s="1">
        <f t="shared" si="13"/>
        <v>0.45047966484909435</v>
      </c>
    </row>
    <row r="192" spans="1:13" x14ac:dyDescent="0.25">
      <c r="A192" t="s">
        <v>21</v>
      </c>
      <c r="B192" t="s">
        <v>22</v>
      </c>
      <c r="C192">
        <v>1996</v>
      </c>
      <c r="D192">
        <v>9</v>
      </c>
      <c r="E192" s="1">
        <v>0.76</v>
      </c>
      <c r="F192" s="1">
        <v>1.62</v>
      </c>
      <c r="G192" s="1">
        <v>2.21</v>
      </c>
      <c r="H192" s="1">
        <v>3.2300000000000102</v>
      </c>
      <c r="I192" s="1">
        <v>5.4199999999999902</v>
      </c>
      <c r="J192">
        <v>67</v>
      </c>
      <c r="K192">
        <v>20</v>
      </c>
      <c r="L192">
        <f t="shared" si="12"/>
        <v>199609</v>
      </c>
      <c r="M192" s="1">
        <f t="shared" si="13"/>
        <v>0.81834699200740069</v>
      </c>
    </row>
    <row r="193" spans="1:13" x14ac:dyDescent="0.25">
      <c r="A193" t="s">
        <v>21</v>
      </c>
      <c r="B193" t="s">
        <v>22</v>
      </c>
      <c r="C193">
        <v>1996</v>
      </c>
      <c r="D193">
        <v>10</v>
      </c>
      <c r="E193" s="1">
        <v>0.33</v>
      </c>
      <c r="F193" s="1">
        <v>0.92000000000000104</v>
      </c>
      <c r="G193" s="1">
        <v>1.39</v>
      </c>
      <c r="H193" s="1">
        <v>2.15</v>
      </c>
      <c r="I193" s="1">
        <v>2.73999999999999</v>
      </c>
      <c r="J193">
        <v>42</v>
      </c>
      <c r="K193">
        <v>10</v>
      </c>
      <c r="L193">
        <f t="shared" si="12"/>
        <v>199610</v>
      </c>
      <c r="M193" s="1">
        <f t="shared" si="13"/>
        <v>-0.35213995804175324</v>
      </c>
    </row>
    <row r="194" spans="1:13" x14ac:dyDescent="0.25">
      <c r="A194" t="s">
        <v>21</v>
      </c>
      <c r="B194" t="s">
        <v>22</v>
      </c>
      <c r="C194">
        <v>1996</v>
      </c>
      <c r="D194">
        <v>11</v>
      </c>
      <c r="E194" s="1">
        <v>0.48</v>
      </c>
      <c r="F194" s="1">
        <v>1.68</v>
      </c>
      <c r="G194" s="1">
        <v>2.04</v>
      </c>
      <c r="H194" s="1">
        <v>2.4</v>
      </c>
      <c r="I194" s="1">
        <v>6.2499999999999902</v>
      </c>
      <c r="J194">
        <v>96</v>
      </c>
      <c r="K194">
        <v>14</v>
      </c>
      <c r="L194">
        <f t="shared" si="12"/>
        <v>199611</v>
      </c>
      <c r="M194" s="1">
        <f t="shared" si="13"/>
        <v>0.9186744448687566</v>
      </c>
    </row>
    <row r="195" spans="1:13" x14ac:dyDescent="0.25">
      <c r="A195" t="s">
        <v>21</v>
      </c>
      <c r="B195" t="s">
        <v>22</v>
      </c>
      <c r="C195">
        <v>1996</v>
      </c>
      <c r="D195">
        <v>12</v>
      </c>
      <c r="E195" s="1">
        <v>0.2</v>
      </c>
      <c r="F195" s="1">
        <v>0.57000000000000095</v>
      </c>
      <c r="G195" s="1">
        <v>1.03</v>
      </c>
      <c r="H195" s="1">
        <v>1.54</v>
      </c>
      <c r="I195" s="1">
        <v>2.3199999999999998</v>
      </c>
      <c r="J195">
        <v>70</v>
      </c>
      <c r="K195">
        <v>17</v>
      </c>
      <c r="L195">
        <f t="shared" si="12"/>
        <v>199612</v>
      </c>
      <c r="M195" s="1">
        <f t="shared" si="13"/>
        <v>-0.9373834330663311</v>
      </c>
    </row>
    <row r="196" spans="1:13" x14ac:dyDescent="0.25">
      <c r="A196" t="s">
        <v>21</v>
      </c>
      <c r="B196" t="s">
        <v>22</v>
      </c>
      <c r="C196">
        <v>1997</v>
      </c>
      <c r="D196">
        <v>1</v>
      </c>
      <c r="E196" s="1">
        <v>0.19</v>
      </c>
      <c r="F196" s="1">
        <v>0.80000000000000104</v>
      </c>
      <c r="G196" s="1">
        <v>0.95000000000000295</v>
      </c>
      <c r="H196" s="1">
        <v>1.6200000000000101</v>
      </c>
      <c r="I196" s="1">
        <v>2.9</v>
      </c>
      <c r="J196">
        <v>58</v>
      </c>
      <c r="K196">
        <v>13</v>
      </c>
      <c r="L196">
        <f t="shared" si="12"/>
        <v>199701</v>
      </c>
      <c r="M196" s="1">
        <f t="shared" si="13"/>
        <v>-0.55279486376446563</v>
      </c>
    </row>
    <row r="197" spans="1:13" x14ac:dyDescent="0.25">
      <c r="A197" t="s">
        <v>21</v>
      </c>
      <c r="B197" t="s">
        <v>22</v>
      </c>
      <c r="C197">
        <v>1997</v>
      </c>
      <c r="D197">
        <v>2</v>
      </c>
      <c r="E197" s="1">
        <v>0.19</v>
      </c>
      <c r="F197" s="1">
        <v>0.52000000000000102</v>
      </c>
      <c r="G197" s="1">
        <v>0.94000000000000306</v>
      </c>
      <c r="H197" s="1">
        <v>1.6200000000000101</v>
      </c>
      <c r="I197" s="1">
        <v>2.5599999999999898</v>
      </c>
      <c r="J197">
        <v>68</v>
      </c>
      <c r="K197">
        <v>12</v>
      </c>
      <c r="L197">
        <f t="shared" si="12"/>
        <v>199702</v>
      </c>
      <c r="M197" s="1">
        <f t="shared" si="13"/>
        <v>-1.0209896437841279</v>
      </c>
    </row>
    <row r="198" spans="1:13" x14ac:dyDescent="0.25">
      <c r="A198" t="s">
        <v>21</v>
      </c>
      <c r="B198" t="s">
        <v>22</v>
      </c>
      <c r="C198">
        <v>1997</v>
      </c>
      <c r="D198">
        <v>3</v>
      </c>
      <c r="E198" s="1">
        <v>0.36</v>
      </c>
      <c r="F198" s="1">
        <v>1.04</v>
      </c>
      <c r="G198" s="1">
        <v>1.67</v>
      </c>
      <c r="H198" s="1">
        <v>2.4300000000000099</v>
      </c>
      <c r="I198" s="1">
        <v>7.7899999999999903</v>
      </c>
      <c r="J198">
        <v>111</v>
      </c>
      <c r="K198">
        <v>16</v>
      </c>
      <c r="L198">
        <f t="shared" ref="L198:L261" si="14">C198*100+D198</f>
        <v>199703</v>
      </c>
      <c r="M198" s="1">
        <f t="shared" si="13"/>
        <v>-0.15148505231904255</v>
      </c>
    </row>
    <row r="199" spans="1:13" x14ac:dyDescent="0.25">
      <c r="A199" t="s">
        <v>21</v>
      </c>
      <c r="B199" t="s">
        <v>22</v>
      </c>
      <c r="C199">
        <v>1997</v>
      </c>
      <c r="D199">
        <v>4</v>
      </c>
      <c r="E199" s="1">
        <v>0.12</v>
      </c>
      <c r="F199" s="1">
        <v>0.31</v>
      </c>
      <c r="G199" s="1">
        <v>0.89000000000000301</v>
      </c>
      <c r="H199" s="1">
        <v>1.80000000000001</v>
      </c>
      <c r="I199" s="1">
        <v>1.44</v>
      </c>
      <c r="J199">
        <v>54</v>
      </c>
      <c r="K199">
        <v>11</v>
      </c>
      <c r="L199">
        <f t="shared" si="14"/>
        <v>199704</v>
      </c>
      <c r="M199" s="1">
        <f t="shared" ref="M199:M262" si="15">(F199-F$3)/F$2</f>
        <v>-1.3721357287988762</v>
      </c>
    </row>
    <row r="200" spans="1:13" x14ac:dyDescent="0.25">
      <c r="A200" t="s">
        <v>21</v>
      </c>
      <c r="B200" t="s">
        <v>22</v>
      </c>
      <c r="C200">
        <v>1997</v>
      </c>
      <c r="D200">
        <v>5</v>
      </c>
      <c r="E200" s="1">
        <v>0.36</v>
      </c>
      <c r="F200" s="1">
        <v>0.86</v>
      </c>
      <c r="G200" s="1">
        <v>1.37</v>
      </c>
      <c r="H200" s="1">
        <v>2.2700000000000098</v>
      </c>
      <c r="I200" s="1">
        <v>4.1499999999999897</v>
      </c>
      <c r="J200">
        <v>92</v>
      </c>
      <c r="K200">
        <v>18</v>
      </c>
      <c r="L200">
        <f t="shared" si="14"/>
        <v>199705</v>
      </c>
      <c r="M200" s="1">
        <f t="shared" si="15"/>
        <v>-0.45246741090311121</v>
      </c>
    </row>
    <row r="201" spans="1:13" x14ac:dyDescent="0.25">
      <c r="A201" t="s">
        <v>21</v>
      </c>
      <c r="B201" t="s">
        <v>22</v>
      </c>
      <c r="C201">
        <v>1997</v>
      </c>
      <c r="D201">
        <v>6</v>
      </c>
      <c r="E201" s="1">
        <v>1.75</v>
      </c>
      <c r="F201" s="1">
        <v>2.88</v>
      </c>
      <c r="G201" s="1">
        <v>3.13</v>
      </c>
      <c r="H201" s="1">
        <v>4.4800000000000102</v>
      </c>
      <c r="I201" s="1">
        <v>8.1899999999999906</v>
      </c>
      <c r="J201">
        <v>97</v>
      </c>
      <c r="K201">
        <v>20</v>
      </c>
      <c r="L201">
        <f t="shared" si="14"/>
        <v>199706</v>
      </c>
      <c r="M201" s="1">
        <f t="shared" si="15"/>
        <v>2.9252235020958803</v>
      </c>
    </row>
    <row r="202" spans="1:13" x14ac:dyDescent="0.25">
      <c r="A202" t="s">
        <v>21</v>
      </c>
      <c r="B202" t="s">
        <v>22</v>
      </c>
      <c r="C202">
        <v>1997</v>
      </c>
      <c r="D202">
        <v>7</v>
      </c>
      <c r="E202" s="1">
        <v>0.61</v>
      </c>
      <c r="F202" s="1">
        <v>1.79</v>
      </c>
      <c r="G202" s="1">
        <v>2.16</v>
      </c>
      <c r="H202" s="1">
        <v>2.80000000000001</v>
      </c>
      <c r="I202" s="1">
        <v>2.3499999999999899</v>
      </c>
      <c r="J202">
        <v>21</v>
      </c>
      <c r="K202">
        <v>11</v>
      </c>
      <c r="L202">
        <f t="shared" si="14"/>
        <v>199707</v>
      </c>
      <c r="M202" s="1">
        <f t="shared" si="15"/>
        <v>1.1026081084479098</v>
      </c>
    </row>
    <row r="203" spans="1:13" x14ac:dyDescent="0.25">
      <c r="A203" t="s">
        <v>21</v>
      </c>
      <c r="B203" t="s">
        <v>22</v>
      </c>
      <c r="C203">
        <v>1997</v>
      </c>
      <c r="D203">
        <v>8</v>
      </c>
      <c r="E203" s="1">
        <v>0.45</v>
      </c>
      <c r="F203" s="1">
        <v>1.08</v>
      </c>
      <c r="G203" s="1">
        <v>1.8</v>
      </c>
      <c r="H203" s="1">
        <v>3.3200000000000101</v>
      </c>
      <c r="I203" s="1">
        <v>3.9399999999999902</v>
      </c>
      <c r="J203">
        <v>40</v>
      </c>
      <c r="K203">
        <v>13</v>
      </c>
      <c r="L203">
        <f t="shared" si="14"/>
        <v>199708</v>
      </c>
      <c r="M203" s="1">
        <f t="shared" si="15"/>
        <v>-8.460008374480503E-2</v>
      </c>
    </row>
    <row r="204" spans="1:13" x14ac:dyDescent="0.25">
      <c r="A204" t="s">
        <v>21</v>
      </c>
      <c r="B204" t="s">
        <v>22</v>
      </c>
      <c r="C204">
        <v>1997</v>
      </c>
      <c r="D204">
        <v>9</v>
      </c>
      <c r="E204" s="1">
        <v>0.28000000000000003</v>
      </c>
      <c r="F204" s="1">
        <v>0.71</v>
      </c>
      <c r="G204" s="1">
        <v>1.05</v>
      </c>
      <c r="H204" s="1">
        <v>2.1100000000000101</v>
      </c>
      <c r="I204" s="1">
        <v>1.95</v>
      </c>
      <c r="J204">
        <v>44</v>
      </c>
      <c r="K204">
        <v>12</v>
      </c>
      <c r="L204">
        <f t="shared" si="14"/>
        <v>199709</v>
      </c>
      <c r="M204" s="1">
        <f t="shared" si="15"/>
        <v>-0.70328604305650166</v>
      </c>
    </row>
    <row r="205" spans="1:13" x14ac:dyDescent="0.25">
      <c r="A205" t="s">
        <v>21</v>
      </c>
      <c r="B205" t="s">
        <v>22</v>
      </c>
      <c r="C205">
        <v>1997</v>
      </c>
      <c r="D205">
        <v>10</v>
      </c>
      <c r="E205" s="1">
        <v>0.44</v>
      </c>
      <c r="F205" s="1">
        <v>0.71</v>
      </c>
      <c r="G205" s="1">
        <v>0.91000000000000403</v>
      </c>
      <c r="H205" s="1">
        <v>1.54000000000001</v>
      </c>
      <c r="I205" s="1">
        <v>2.11</v>
      </c>
      <c r="J205">
        <v>35</v>
      </c>
      <c r="K205">
        <v>6</v>
      </c>
      <c r="L205">
        <f t="shared" si="14"/>
        <v>199710</v>
      </c>
      <c r="M205" s="1">
        <f t="shared" si="15"/>
        <v>-0.70328604305650166</v>
      </c>
    </row>
    <row r="206" spans="1:13" x14ac:dyDescent="0.25">
      <c r="A206" t="s">
        <v>21</v>
      </c>
      <c r="B206" t="s">
        <v>22</v>
      </c>
      <c r="C206">
        <v>1997</v>
      </c>
      <c r="D206">
        <v>11</v>
      </c>
      <c r="E206" s="1">
        <v>0.2</v>
      </c>
      <c r="F206" s="1">
        <v>0.55000000000000004</v>
      </c>
      <c r="G206" s="1">
        <v>0.85000000000000397</v>
      </c>
      <c r="H206" s="1">
        <v>1.47000000000001</v>
      </c>
      <c r="I206" s="1">
        <v>3.6299999999999901</v>
      </c>
      <c r="J206">
        <v>109</v>
      </c>
      <c r="K206">
        <v>16</v>
      </c>
      <c r="L206">
        <f t="shared" si="14"/>
        <v>199711</v>
      </c>
      <c r="M206" s="1">
        <f t="shared" si="15"/>
        <v>-0.97082591735345136</v>
      </c>
    </row>
    <row r="207" spans="1:13" x14ac:dyDescent="0.25">
      <c r="A207" t="s">
        <v>21</v>
      </c>
      <c r="B207" t="s">
        <v>22</v>
      </c>
      <c r="C207">
        <v>1997</v>
      </c>
      <c r="D207">
        <v>12</v>
      </c>
      <c r="E207" s="1">
        <v>0.12</v>
      </c>
      <c r="F207" s="1">
        <v>0.28999999999999998</v>
      </c>
      <c r="G207" s="1">
        <v>0.52000000000000401</v>
      </c>
      <c r="H207" s="1">
        <v>0.95000000000001195</v>
      </c>
      <c r="I207" s="1">
        <v>1.86</v>
      </c>
      <c r="J207">
        <v>88</v>
      </c>
      <c r="K207">
        <v>19</v>
      </c>
      <c r="L207">
        <f t="shared" si="14"/>
        <v>199712</v>
      </c>
      <c r="M207" s="1">
        <f t="shared" si="15"/>
        <v>-1.4055782130859948</v>
      </c>
    </row>
    <row r="208" spans="1:13" x14ac:dyDescent="0.25">
      <c r="A208" t="s">
        <v>21</v>
      </c>
      <c r="B208" t="s">
        <v>22</v>
      </c>
      <c r="C208">
        <v>1998</v>
      </c>
      <c r="D208">
        <v>1</v>
      </c>
      <c r="E208" s="1">
        <v>0.2</v>
      </c>
      <c r="F208" s="1">
        <v>0.56000000000000005</v>
      </c>
      <c r="G208" s="1">
        <v>1.03</v>
      </c>
      <c r="H208" s="1">
        <v>1.6800000000000099</v>
      </c>
      <c r="I208" s="1">
        <v>3.44999999999999</v>
      </c>
      <c r="J208">
        <v>94</v>
      </c>
      <c r="K208">
        <v>14</v>
      </c>
      <c r="L208">
        <f t="shared" si="14"/>
        <v>199801</v>
      </c>
      <c r="M208" s="1">
        <f t="shared" si="15"/>
        <v>-0.95410467520989206</v>
      </c>
    </row>
    <row r="209" spans="1:13" x14ac:dyDescent="0.25">
      <c r="A209" t="s">
        <v>21</v>
      </c>
      <c r="B209" t="s">
        <v>22</v>
      </c>
      <c r="C209">
        <v>1998</v>
      </c>
      <c r="D209">
        <v>2</v>
      </c>
      <c r="E209" s="1">
        <v>0.22</v>
      </c>
      <c r="F209" s="1">
        <v>0.83</v>
      </c>
      <c r="G209" s="1">
        <v>1.1299999999999999</v>
      </c>
      <c r="H209" s="1">
        <v>1.5700000000000101</v>
      </c>
      <c r="I209" s="1">
        <v>4.4199999999999804</v>
      </c>
      <c r="J209">
        <v>146</v>
      </c>
      <c r="K209">
        <v>17</v>
      </c>
      <c r="L209">
        <f t="shared" si="14"/>
        <v>199802</v>
      </c>
      <c r="M209" s="1">
        <f t="shared" si="15"/>
        <v>-0.50263113733378928</v>
      </c>
    </row>
    <row r="210" spans="1:13" x14ac:dyDescent="0.25">
      <c r="A210" t="s">
        <v>21</v>
      </c>
      <c r="B210" t="s">
        <v>22</v>
      </c>
      <c r="C210">
        <v>1998</v>
      </c>
      <c r="D210">
        <v>3</v>
      </c>
      <c r="E210" s="1">
        <v>0.23</v>
      </c>
      <c r="F210" s="1">
        <v>0.53</v>
      </c>
      <c r="G210" s="1">
        <v>0.78000000000000402</v>
      </c>
      <c r="H210" s="1">
        <v>1.0800000000000101</v>
      </c>
      <c r="I210" s="1">
        <v>2.6699999999999902</v>
      </c>
      <c r="J210">
        <v>82</v>
      </c>
      <c r="K210">
        <v>19</v>
      </c>
      <c r="L210">
        <f t="shared" si="14"/>
        <v>199803</v>
      </c>
      <c r="M210" s="1">
        <f t="shared" si="15"/>
        <v>-1.0042684016405701</v>
      </c>
    </row>
    <row r="211" spans="1:13" x14ac:dyDescent="0.25">
      <c r="A211" t="s">
        <v>21</v>
      </c>
      <c r="B211" t="s">
        <v>22</v>
      </c>
      <c r="C211">
        <v>1998</v>
      </c>
      <c r="D211">
        <v>4</v>
      </c>
      <c r="E211" s="1">
        <v>0.51</v>
      </c>
      <c r="F211" s="1">
        <v>1.29</v>
      </c>
      <c r="G211" s="1">
        <v>2.14</v>
      </c>
      <c r="H211" s="1">
        <v>2.5400000000000098</v>
      </c>
      <c r="I211" s="1">
        <v>8.3399999999999803</v>
      </c>
      <c r="J211">
        <v>127</v>
      </c>
      <c r="K211">
        <v>18</v>
      </c>
      <c r="L211">
        <f t="shared" si="14"/>
        <v>199804</v>
      </c>
      <c r="M211" s="1">
        <f t="shared" si="15"/>
        <v>0.2665460012699416</v>
      </c>
    </row>
    <row r="212" spans="1:13" x14ac:dyDescent="0.25">
      <c r="A212" t="s">
        <v>21</v>
      </c>
      <c r="B212" t="s">
        <v>22</v>
      </c>
      <c r="C212">
        <v>1998</v>
      </c>
      <c r="D212">
        <v>5</v>
      </c>
      <c r="E212" s="1">
        <v>0.62</v>
      </c>
      <c r="F212" s="1">
        <v>0.97</v>
      </c>
      <c r="G212" s="1">
        <v>1.81</v>
      </c>
      <c r="H212" s="1">
        <v>2.7700000000000098</v>
      </c>
      <c r="I212" s="1">
        <v>6.1899999999999897</v>
      </c>
      <c r="J212">
        <v>87</v>
      </c>
      <c r="K212">
        <v>20</v>
      </c>
      <c r="L212">
        <f t="shared" si="14"/>
        <v>199805</v>
      </c>
      <c r="M212" s="1">
        <f t="shared" si="15"/>
        <v>-0.26853374732395818</v>
      </c>
    </row>
    <row r="213" spans="1:13" x14ac:dyDescent="0.25">
      <c r="A213" t="s">
        <v>21</v>
      </c>
      <c r="B213" t="s">
        <v>22</v>
      </c>
      <c r="C213">
        <v>1998</v>
      </c>
      <c r="D213">
        <v>6</v>
      </c>
      <c r="E213" s="1">
        <v>0.99</v>
      </c>
      <c r="F213" s="1">
        <v>1.94</v>
      </c>
      <c r="G213" s="1">
        <v>2.93</v>
      </c>
      <c r="H213" s="1">
        <v>4.0400000000000098</v>
      </c>
      <c r="I213" s="1">
        <v>8.3699999999999903</v>
      </c>
      <c r="J213">
        <v>74</v>
      </c>
      <c r="K213">
        <v>19</v>
      </c>
      <c r="L213">
        <f t="shared" si="14"/>
        <v>199806</v>
      </c>
      <c r="M213" s="1">
        <f t="shared" si="15"/>
        <v>1.3534267406013001</v>
      </c>
    </row>
    <row r="214" spans="1:13" x14ac:dyDescent="0.25">
      <c r="A214" t="s">
        <v>21</v>
      </c>
      <c r="B214" t="s">
        <v>22</v>
      </c>
      <c r="C214">
        <v>1998</v>
      </c>
      <c r="D214">
        <v>7</v>
      </c>
      <c r="E214" s="1">
        <v>0.36</v>
      </c>
      <c r="F214" s="1">
        <v>0.69000000000000095</v>
      </c>
      <c r="G214" s="1">
        <v>1.81</v>
      </c>
      <c r="H214" s="1">
        <v>4.0700000000000101</v>
      </c>
      <c r="I214" s="1">
        <v>2.5599999999999898</v>
      </c>
      <c r="J214">
        <v>53</v>
      </c>
      <c r="K214">
        <v>20</v>
      </c>
      <c r="L214">
        <f t="shared" si="14"/>
        <v>199807</v>
      </c>
      <c r="M214" s="1">
        <f t="shared" si="15"/>
        <v>-0.73672852734361882</v>
      </c>
    </row>
    <row r="215" spans="1:13" x14ac:dyDescent="0.25">
      <c r="A215" t="s">
        <v>21</v>
      </c>
      <c r="B215" t="s">
        <v>22</v>
      </c>
      <c r="C215">
        <v>1998</v>
      </c>
      <c r="D215">
        <v>8</v>
      </c>
      <c r="E215" s="1">
        <v>0.56999999999999995</v>
      </c>
      <c r="F215" s="1">
        <v>0.83000000000000096</v>
      </c>
      <c r="G215" s="1">
        <v>1.41</v>
      </c>
      <c r="H215" s="1">
        <v>2.0299999999999998</v>
      </c>
      <c r="I215" s="1">
        <v>2.3999999999999901</v>
      </c>
      <c r="J215">
        <v>38</v>
      </c>
      <c r="K215">
        <v>13</v>
      </c>
      <c r="L215">
        <f t="shared" si="14"/>
        <v>199808</v>
      </c>
      <c r="M215" s="1">
        <f t="shared" si="15"/>
        <v>-0.50263113733378761</v>
      </c>
    </row>
    <row r="216" spans="1:13" x14ac:dyDescent="0.25">
      <c r="A216" t="s">
        <v>21</v>
      </c>
      <c r="B216" t="s">
        <v>22</v>
      </c>
      <c r="C216">
        <v>1998</v>
      </c>
      <c r="D216">
        <v>9</v>
      </c>
      <c r="E216" s="1">
        <v>0.98</v>
      </c>
      <c r="F216" s="1">
        <v>1.75</v>
      </c>
      <c r="G216" s="1">
        <v>1.96</v>
      </c>
      <c r="H216" s="1">
        <v>2.6000000000000099</v>
      </c>
      <c r="I216" s="1">
        <v>1.98</v>
      </c>
      <c r="J216">
        <v>15</v>
      </c>
      <c r="K216">
        <v>6</v>
      </c>
      <c r="L216">
        <f t="shared" si="14"/>
        <v>199809</v>
      </c>
      <c r="M216" s="1">
        <f t="shared" si="15"/>
        <v>1.0357231398736724</v>
      </c>
    </row>
    <row r="217" spans="1:13" x14ac:dyDescent="0.25">
      <c r="A217" t="s">
        <v>21</v>
      </c>
      <c r="B217" t="s">
        <v>22</v>
      </c>
      <c r="C217">
        <v>1998</v>
      </c>
      <c r="D217">
        <v>10</v>
      </c>
      <c r="E217" s="1">
        <v>0.36</v>
      </c>
      <c r="F217" s="1">
        <v>0.64000000000000101</v>
      </c>
      <c r="G217" s="1">
        <v>1.87</v>
      </c>
      <c r="H217" s="1">
        <v>2.6300000000000101</v>
      </c>
      <c r="I217" s="1">
        <v>2.3799999999999901</v>
      </c>
      <c r="J217">
        <v>42</v>
      </c>
      <c r="K217">
        <v>13</v>
      </c>
      <c r="L217">
        <f t="shared" si="14"/>
        <v>199810</v>
      </c>
      <c r="M217" s="1">
        <f t="shared" si="15"/>
        <v>-0.82033473806141555</v>
      </c>
    </row>
    <row r="218" spans="1:13" x14ac:dyDescent="0.25">
      <c r="A218" t="s">
        <v>21</v>
      </c>
      <c r="B218" t="s">
        <v>22</v>
      </c>
      <c r="C218">
        <v>1998</v>
      </c>
      <c r="D218">
        <v>11</v>
      </c>
      <c r="E218" s="1">
        <v>0.33</v>
      </c>
      <c r="F218" s="1">
        <v>1.1100000000000001</v>
      </c>
      <c r="G218" s="1">
        <v>1.21</v>
      </c>
      <c r="H218" s="1">
        <v>2.0000000000000102</v>
      </c>
      <c r="I218" s="1">
        <v>2.6299999999999901</v>
      </c>
      <c r="J218">
        <v>38</v>
      </c>
      <c r="K218">
        <v>9</v>
      </c>
      <c r="L218">
        <f t="shared" si="14"/>
        <v>199811</v>
      </c>
      <c r="M218" s="1">
        <f t="shared" si="15"/>
        <v>-3.4436357314126885E-2</v>
      </c>
    </row>
    <row r="219" spans="1:13" x14ac:dyDescent="0.25">
      <c r="A219" t="s">
        <v>21</v>
      </c>
      <c r="B219" t="s">
        <v>22</v>
      </c>
      <c r="C219">
        <v>1998</v>
      </c>
      <c r="D219">
        <v>12</v>
      </c>
      <c r="E219" s="1">
        <v>0.22</v>
      </c>
      <c r="F219" s="1">
        <v>0.9</v>
      </c>
      <c r="G219" s="1">
        <v>1.33</v>
      </c>
      <c r="H219" s="1">
        <v>1.8700000000000101</v>
      </c>
      <c r="I219" s="1">
        <v>5.0899999999999901</v>
      </c>
      <c r="J219">
        <v>115</v>
      </c>
      <c r="K219">
        <v>16</v>
      </c>
      <c r="L219">
        <f t="shared" si="14"/>
        <v>199812</v>
      </c>
      <c r="M219" s="1">
        <f t="shared" si="15"/>
        <v>-0.38558244232887368</v>
      </c>
    </row>
    <row r="220" spans="1:13" x14ac:dyDescent="0.25">
      <c r="A220" t="s">
        <v>21</v>
      </c>
      <c r="B220" t="s">
        <v>22</v>
      </c>
      <c r="C220">
        <v>1999</v>
      </c>
      <c r="D220">
        <v>1</v>
      </c>
      <c r="E220" s="1">
        <v>0.35</v>
      </c>
      <c r="F220" s="1">
        <v>1.23</v>
      </c>
      <c r="G220" s="1">
        <v>1.77</v>
      </c>
      <c r="H220" s="1">
        <v>2.3600000000000101</v>
      </c>
      <c r="I220" s="1">
        <v>6.3599999999999897</v>
      </c>
      <c r="J220">
        <v>102</v>
      </c>
      <c r="K220">
        <v>14</v>
      </c>
      <c r="L220">
        <f t="shared" si="14"/>
        <v>199901</v>
      </c>
      <c r="M220" s="1">
        <f t="shared" si="15"/>
        <v>0.1662185484085853</v>
      </c>
    </row>
    <row r="221" spans="1:13" x14ac:dyDescent="0.25">
      <c r="A221" t="s">
        <v>21</v>
      </c>
      <c r="B221" t="s">
        <v>22</v>
      </c>
      <c r="C221">
        <v>1999</v>
      </c>
      <c r="D221">
        <v>2</v>
      </c>
      <c r="E221" s="1">
        <v>0.33</v>
      </c>
      <c r="F221" s="1">
        <v>0.67000000000000104</v>
      </c>
      <c r="G221" s="1">
        <v>0.99000000000000599</v>
      </c>
      <c r="H221" s="1">
        <v>2.0400000000000098</v>
      </c>
      <c r="I221" s="1">
        <v>2.9299999999999899</v>
      </c>
      <c r="J221">
        <v>64</v>
      </c>
      <c r="K221">
        <v>13</v>
      </c>
      <c r="L221">
        <f t="shared" si="14"/>
        <v>199902</v>
      </c>
      <c r="M221" s="1">
        <f t="shared" si="15"/>
        <v>-0.77017101163073731</v>
      </c>
    </row>
    <row r="222" spans="1:13" x14ac:dyDescent="0.25">
      <c r="A222" t="s">
        <v>21</v>
      </c>
      <c r="B222" t="s">
        <v>22</v>
      </c>
      <c r="C222">
        <v>1999</v>
      </c>
      <c r="D222">
        <v>3</v>
      </c>
      <c r="E222" s="1">
        <v>0.26</v>
      </c>
      <c r="F222" s="1">
        <v>0.53000000000000103</v>
      </c>
      <c r="G222" s="1">
        <v>0.86000000000000598</v>
      </c>
      <c r="H222" s="1">
        <v>1.54000000000001</v>
      </c>
      <c r="I222" s="1">
        <v>3.1699999999999902</v>
      </c>
      <c r="J222">
        <v>80</v>
      </c>
      <c r="K222">
        <v>13</v>
      </c>
      <c r="L222">
        <f t="shared" si="14"/>
        <v>199903</v>
      </c>
      <c r="M222" s="1">
        <f t="shared" si="15"/>
        <v>-1.0042684016405685</v>
      </c>
    </row>
    <row r="223" spans="1:13" x14ac:dyDescent="0.25">
      <c r="A223" t="s">
        <v>21</v>
      </c>
      <c r="B223" t="s">
        <v>22</v>
      </c>
      <c r="C223">
        <v>1999</v>
      </c>
      <c r="D223">
        <v>4</v>
      </c>
      <c r="E223" s="1">
        <v>0.31</v>
      </c>
      <c r="F223" s="1">
        <v>0.66000000000000103</v>
      </c>
      <c r="G223" s="1">
        <v>0.96000000000000596</v>
      </c>
      <c r="H223" s="1">
        <v>1.6200000000000101</v>
      </c>
      <c r="I223" s="1">
        <v>3.4099999999999899</v>
      </c>
      <c r="J223">
        <v>63</v>
      </c>
      <c r="K223">
        <v>14</v>
      </c>
      <c r="L223">
        <f t="shared" si="14"/>
        <v>199904</v>
      </c>
      <c r="M223" s="1">
        <f t="shared" si="15"/>
        <v>-0.78689225377429672</v>
      </c>
    </row>
    <row r="224" spans="1:13" x14ac:dyDescent="0.25">
      <c r="A224" t="s">
        <v>21</v>
      </c>
      <c r="B224" t="s">
        <v>22</v>
      </c>
      <c r="C224">
        <v>1999</v>
      </c>
      <c r="D224">
        <v>5</v>
      </c>
      <c r="E224" s="1">
        <v>0.44</v>
      </c>
      <c r="F224" s="1">
        <v>0.81000000000000105</v>
      </c>
      <c r="G224" s="1">
        <v>1.34</v>
      </c>
      <c r="H224" s="1">
        <v>1.71000000000001</v>
      </c>
      <c r="I224" s="1">
        <v>2.48</v>
      </c>
      <c r="J224">
        <v>35</v>
      </c>
      <c r="K224">
        <v>10</v>
      </c>
      <c r="L224">
        <f t="shared" si="14"/>
        <v>199905</v>
      </c>
      <c r="M224" s="1">
        <f t="shared" si="15"/>
        <v>-0.53607362162090622</v>
      </c>
    </row>
    <row r="225" spans="1:13" x14ac:dyDescent="0.25">
      <c r="A225" t="s">
        <v>21</v>
      </c>
      <c r="B225" t="s">
        <v>22</v>
      </c>
      <c r="C225">
        <v>1999</v>
      </c>
      <c r="D225">
        <v>6</v>
      </c>
      <c r="E225" s="1">
        <v>0.55000000000000004</v>
      </c>
      <c r="F225" s="1">
        <v>1.07</v>
      </c>
      <c r="G225" s="1">
        <v>1.51</v>
      </c>
      <c r="H225" s="1">
        <v>2.4100000000000099</v>
      </c>
      <c r="I225" s="1">
        <v>2.71999999999999</v>
      </c>
      <c r="J225">
        <v>33</v>
      </c>
      <c r="K225">
        <v>13</v>
      </c>
      <c r="L225">
        <f t="shared" si="14"/>
        <v>199906</v>
      </c>
      <c r="M225" s="1">
        <f t="shared" si="15"/>
        <v>-0.1013213258883644</v>
      </c>
    </row>
    <row r="226" spans="1:13" x14ac:dyDescent="0.25">
      <c r="A226" t="s">
        <v>21</v>
      </c>
      <c r="B226" t="s">
        <v>22</v>
      </c>
      <c r="C226">
        <v>1999</v>
      </c>
      <c r="D226">
        <v>7</v>
      </c>
      <c r="E226" s="1">
        <v>0.7</v>
      </c>
      <c r="F226" s="1">
        <v>1.21</v>
      </c>
      <c r="G226" s="1">
        <v>1.59</v>
      </c>
      <c r="H226" s="1">
        <v>2.6200000000000099</v>
      </c>
      <c r="I226" s="1">
        <v>2.8299999999999899</v>
      </c>
      <c r="J226">
        <v>31</v>
      </c>
      <c r="K226">
        <v>14</v>
      </c>
      <c r="L226">
        <f t="shared" si="14"/>
        <v>199907</v>
      </c>
      <c r="M226" s="1">
        <f t="shared" si="15"/>
        <v>0.13277606412146653</v>
      </c>
    </row>
    <row r="227" spans="1:13" x14ac:dyDescent="0.25">
      <c r="A227" t="s">
        <v>21</v>
      </c>
      <c r="B227" t="s">
        <v>22</v>
      </c>
      <c r="C227">
        <v>1999</v>
      </c>
      <c r="D227">
        <v>8</v>
      </c>
      <c r="E227" s="1">
        <v>1.77</v>
      </c>
      <c r="F227" s="1">
        <v>3.91</v>
      </c>
      <c r="G227" s="1">
        <v>5.0599999999999996</v>
      </c>
      <c r="H227" s="1">
        <v>6.3800000000000097</v>
      </c>
      <c r="I227" s="1">
        <v>6.6499999999999897</v>
      </c>
      <c r="J227">
        <v>28</v>
      </c>
      <c r="K227">
        <v>9</v>
      </c>
      <c r="L227">
        <f t="shared" si="14"/>
        <v>199908</v>
      </c>
      <c r="M227" s="1">
        <f t="shared" si="15"/>
        <v>4.6475114428824948</v>
      </c>
    </row>
    <row r="228" spans="1:13" x14ac:dyDescent="0.25">
      <c r="A228" t="s">
        <v>21</v>
      </c>
      <c r="B228" t="s">
        <v>22</v>
      </c>
      <c r="C228">
        <v>1999</v>
      </c>
      <c r="D228">
        <v>9</v>
      </c>
      <c r="E228" s="1">
        <v>0.33</v>
      </c>
      <c r="F228" s="1">
        <v>0.80000000000000104</v>
      </c>
      <c r="G228" s="1">
        <v>4.22</v>
      </c>
      <c r="H228" s="1">
        <v>6.03000000000001</v>
      </c>
      <c r="I228" s="1">
        <v>1.1000000000000001</v>
      </c>
      <c r="J228">
        <v>15</v>
      </c>
      <c r="K228">
        <v>5</v>
      </c>
      <c r="L228">
        <f t="shared" si="14"/>
        <v>199909</v>
      </c>
      <c r="M228" s="1">
        <f t="shared" si="15"/>
        <v>-0.55279486376446563</v>
      </c>
    </row>
    <row r="229" spans="1:13" x14ac:dyDescent="0.25">
      <c r="A229" t="s">
        <v>21</v>
      </c>
      <c r="B229" t="s">
        <v>22</v>
      </c>
      <c r="C229">
        <v>1999</v>
      </c>
      <c r="D229">
        <v>10</v>
      </c>
      <c r="E229" s="1">
        <v>0.45</v>
      </c>
      <c r="F229" s="1">
        <v>0.83000000000000096</v>
      </c>
      <c r="G229" s="1">
        <v>1.38</v>
      </c>
      <c r="H229" s="1">
        <v>5.0400000000000098</v>
      </c>
      <c r="I229" s="1">
        <v>2.94999999999999</v>
      </c>
      <c r="J229">
        <v>43</v>
      </c>
      <c r="K229">
        <v>9</v>
      </c>
      <c r="L229">
        <f t="shared" si="14"/>
        <v>199910</v>
      </c>
      <c r="M229" s="1">
        <f t="shared" si="15"/>
        <v>-0.50263113733378761</v>
      </c>
    </row>
    <row r="230" spans="1:13" x14ac:dyDescent="0.25">
      <c r="A230" t="s">
        <v>21</v>
      </c>
      <c r="B230" t="s">
        <v>22</v>
      </c>
      <c r="C230">
        <v>1999</v>
      </c>
      <c r="D230">
        <v>11</v>
      </c>
      <c r="E230" s="1">
        <v>0.18</v>
      </c>
      <c r="F230" s="1">
        <v>0.48000000000000098</v>
      </c>
      <c r="G230" s="1">
        <v>0.89000000000000701</v>
      </c>
      <c r="H230" s="1">
        <v>1.79000000000001</v>
      </c>
      <c r="I230" s="1">
        <v>2.6399999999999899</v>
      </c>
      <c r="J230">
        <v>63</v>
      </c>
      <c r="K230">
        <v>6</v>
      </c>
      <c r="L230">
        <f t="shared" si="14"/>
        <v>199911</v>
      </c>
      <c r="M230" s="1">
        <f t="shared" si="15"/>
        <v>-1.0878746123583654</v>
      </c>
    </row>
    <row r="231" spans="1:13" x14ac:dyDescent="0.25">
      <c r="A231" t="s">
        <v>21</v>
      </c>
      <c r="B231" t="s">
        <v>22</v>
      </c>
      <c r="C231">
        <v>1999</v>
      </c>
      <c r="D231">
        <v>12</v>
      </c>
      <c r="E231" s="1">
        <v>0.33</v>
      </c>
      <c r="F231" s="1">
        <v>0.76000000000000101</v>
      </c>
      <c r="G231" s="1">
        <v>1.1000000000000001</v>
      </c>
      <c r="H231" s="1">
        <v>2.0600000000000098</v>
      </c>
      <c r="I231" s="1">
        <v>2.5499999999999901</v>
      </c>
      <c r="J231">
        <v>46</v>
      </c>
      <c r="K231">
        <v>11</v>
      </c>
      <c r="L231">
        <f t="shared" si="14"/>
        <v>199912</v>
      </c>
      <c r="M231" s="1">
        <f t="shared" si="15"/>
        <v>-0.61967983233870316</v>
      </c>
    </row>
    <row r="232" spans="1:13" x14ac:dyDescent="0.25">
      <c r="A232" t="s">
        <v>21</v>
      </c>
      <c r="B232" t="s">
        <v>22</v>
      </c>
      <c r="C232">
        <v>2000</v>
      </c>
      <c r="D232">
        <v>1</v>
      </c>
      <c r="E232" s="1">
        <v>0.22</v>
      </c>
      <c r="F232" s="1">
        <v>0.60000000000000098</v>
      </c>
      <c r="G232" s="1">
        <v>0.65030000000000698</v>
      </c>
      <c r="H232" s="1">
        <v>1.00010000000001</v>
      </c>
      <c r="I232" s="1">
        <v>2.6113</v>
      </c>
      <c r="J232">
        <v>177</v>
      </c>
      <c r="K232">
        <v>21</v>
      </c>
      <c r="L232">
        <f t="shared" si="14"/>
        <v>200001</v>
      </c>
      <c r="M232" s="1">
        <f t="shared" si="15"/>
        <v>-0.88721970663565297</v>
      </c>
    </row>
    <row r="233" spans="1:13" x14ac:dyDescent="0.25">
      <c r="A233" t="s">
        <v>21</v>
      </c>
      <c r="B233" t="s">
        <v>22</v>
      </c>
      <c r="C233">
        <v>2000</v>
      </c>
      <c r="D233">
        <v>2</v>
      </c>
      <c r="E233" s="1">
        <v>0.51</v>
      </c>
      <c r="F233" s="1">
        <v>1.0001</v>
      </c>
      <c r="G233" s="1">
        <v>1.2903</v>
      </c>
      <c r="H233" s="1">
        <v>1.63080000000001</v>
      </c>
      <c r="I233" s="1">
        <v>3.5366</v>
      </c>
      <c r="J233">
        <v>118</v>
      </c>
      <c r="K233">
        <v>15</v>
      </c>
      <c r="L233">
        <f t="shared" si="14"/>
        <v>200002</v>
      </c>
      <c r="M233" s="1">
        <f t="shared" si="15"/>
        <v>-0.21820280847184448</v>
      </c>
    </row>
    <row r="234" spans="1:13" x14ac:dyDescent="0.25">
      <c r="A234" t="s">
        <v>21</v>
      </c>
      <c r="B234" t="s">
        <v>22</v>
      </c>
      <c r="C234">
        <v>2000</v>
      </c>
      <c r="D234">
        <v>3</v>
      </c>
      <c r="E234" s="1">
        <v>0.16</v>
      </c>
      <c r="F234" s="1">
        <v>0.39000000000000201</v>
      </c>
      <c r="G234" s="1">
        <v>0.63010000000000799</v>
      </c>
      <c r="H234" s="1">
        <v>0.95070000000001298</v>
      </c>
      <c r="I234" s="1">
        <v>1.9454</v>
      </c>
      <c r="J234">
        <v>104</v>
      </c>
      <c r="K234">
        <v>16</v>
      </c>
      <c r="L234">
        <f t="shared" si="14"/>
        <v>200003</v>
      </c>
      <c r="M234" s="1">
        <f t="shared" si="15"/>
        <v>-1.2383657916503978</v>
      </c>
    </row>
    <row r="235" spans="1:13" x14ac:dyDescent="0.25">
      <c r="A235" t="s">
        <v>21</v>
      </c>
      <c r="B235" t="s">
        <v>22</v>
      </c>
      <c r="C235">
        <v>2000</v>
      </c>
      <c r="D235">
        <v>4</v>
      </c>
      <c r="E235" s="1">
        <v>0.17</v>
      </c>
      <c r="F235" s="1">
        <v>0.77000000000000202</v>
      </c>
      <c r="G235" s="1">
        <v>1.1000000000000001</v>
      </c>
      <c r="H235" s="1">
        <v>1.51010000000001</v>
      </c>
      <c r="I235" s="1">
        <v>4.0853999999999902</v>
      </c>
      <c r="J235">
        <v>147</v>
      </c>
      <c r="K235">
        <v>14</v>
      </c>
      <c r="L235">
        <f t="shared" si="14"/>
        <v>200004</v>
      </c>
      <c r="M235" s="1">
        <f t="shared" si="15"/>
        <v>-0.60295859019514209</v>
      </c>
    </row>
    <row r="236" spans="1:13" x14ac:dyDescent="0.25">
      <c r="A236" t="s">
        <v>21</v>
      </c>
      <c r="B236" t="s">
        <v>22</v>
      </c>
      <c r="C236">
        <v>2000</v>
      </c>
      <c r="D236">
        <v>5</v>
      </c>
      <c r="E236" s="1">
        <v>0.69</v>
      </c>
      <c r="F236" s="1">
        <v>1.4200999999999999</v>
      </c>
      <c r="G236" s="1">
        <v>1.6104000000000001</v>
      </c>
      <c r="H236" s="1">
        <v>1.8110000000000099</v>
      </c>
      <c r="I236" s="1">
        <v>4.4348999999999998</v>
      </c>
      <c r="J236">
        <v>101</v>
      </c>
      <c r="K236">
        <v>20</v>
      </c>
      <c r="L236">
        <f t="shared" si="14"/>
        <v>200005</v>
      </c>
      <c r="M236" s="1">
        <f t="shared" si="15"/>
        <v>0.4840893615576487</v>
      </c>
    </row>
    <row r="237" spans="1:13" x14ac:dyDescent="0.25">
      <c r="A237" t="s">
        <v>21</v>
      </c>
      <c r="B237" t="s">
        <v>22</v>
      </c>
      <c r="C237">
        <v>2000</v>
      </c>
      <c r="D237">
        <v>6</v>
      </c>
      <c r="E237" s="1">
        <v>0.77</v>
      </c>
      <c r="F237" s="1">
        <v>1.6</v>
      </c>
      <c r="G237" s="1">
        <v>2.8702000000000001</v>
      </c>
      <c r="H237" s="1">
        <v>3.7205000000000101</v>
      </c>
      <c r="I237" s="1">
        <v>6.8237999999999897</v>
      </c>
      <c r="J237">
        <v>95</v>
      </c>
      <c r="K237">
        <v>17</v>
      </c>
      <c r="L237">
        <f t="shared" si="14"/>
        <v>200006</v>
      </c>
      <c r="M237" s="1">
        <f t="shared" si="15"/>
        <v>0.78490450772028197</v>
      </c>
    </row>
    <row r="238" spans="1:13" x14ac:dyDescent="0.25">
      <c r="A238" t="s">
        <v>21</v>
      </c>
      <c r="B238" t="s">
        <v>22</v>
      </c>
      <c r="C238">
        <v>2000</v>
      </c>
      <c r="D238">
        <v>7</v>
      </c>
      <c r="E238" s="1">
        <v>2.06</v>
      </c>
      <c r="F238" s="1">
        <v>2.4001000000000001</v>
      </c>
      <c r="G238" s="1">
        <v>2.4802</v>
      </c>
      <c r="H238" s="1">
        <v>3.14090000000001</v>
      </c>
      <c r="I238" s="1">
        <v>5.7229999999999901</v>
      </c>
      <c r="J238">
        <v>82</v>
      </c>
      <c r="K238">
        <v>16</v>
      </c>
      <c r="L238">
        <f t="shared" si="14"/>
        <v>200007</v>
      </c>
      <c r="M238" s="1">
        <f t="shared" si="15"/>
        <v>2.1227710916264666</v>
      </c>
    </row>
    <row r="239" spans="1:13" x14ac:dyDescent="0.25">
      <c r="A239" t="s">
        <v>21</v>
      </c>
      <c r="B239" t="s">
        <v>22</v>
      </c>
      <c r="C239">
        <v>2000</v>
      </c>
      <c r="D239">
        <v>8</v>
      </c>
      <c r="E239" s="1">
        <v>1.07</v>
      </c>
      <c r="F239" s="1">
        <v>1.7601</v>
      </c>
      <c r="G239" s="1">
        <v>2.0002</v>
      </c>
      <c r="H239" s="1">
        <v>2.6109000000000102</v>
      </c>
      <c r="I239" s="1">
        <v>4.4025999999999996</v>
      </c>
      <c r="J239">
        <v>64</v>
      </c>
      <c r="K239">
        <v>16</v>
      </c>
      <c r="L239">
        <f t="shared" si="14"/>
        <v>200008</v>
      </c>
      <c r="M239" s="1">
        <f t="shared" si="15"/>
        <v>1.0526115944386671</v>
      </c>
    </row>
    <row r="240" spans="1:13" x14ac:dyDescent="0.25">
      <c r="A240" t="s">
        <v>21</v>
      </c>
      <c r="B240" t="s">
        <v>22</v>
      </c>
      <c r="C240">
        <v>2000</v>
      </c>
      <c r="D240">
        <v>9</v>
      </c>
      <c r="E240" s="1">
        <v>1.55</v>
      </c>
      <c r="F240" s="1">
        <v>1.7601</v>
      </c>
      <c r="G240" s="1">
        <v>2.2904</v>
      </c>
      <c r="H240" s="1">
        <v>2.5208000000000101</v>
      </c>
      <c r="I240" s="1">
        <v>4.9739999999999904</v>
      </c>
      <c r="J240">
        <v>93</v>
      </c>
      <c r="K240">
        <v>18</v>
      </c>
      <c r="L240">
        <f t="shared" si="14"/>
        <v>200009</v>
      </c>
      <c r="M240" s="1">
        <f t="shared" si="15"/>
        <v>1.0526115944386671</v>
      </c>
    </row>
    <row r="241" spans="1:13" x14ac:dyDescent="0.25">
      <c r="A241" t="s">
        <v>21</v>
      </c>
      <c r="B241" t="s">
        <v>22</v>
      </c>
      <c r="C241">
        <v>2000</v>
      </c>
      <c r="D241">
        <v>10</v>
      </c>
      <c r="E241" s="1">
        <v>0.35</v>
      </c>
      <c r="F241" s="1">
        <v>0.67010000000000303</v>
      </c>
      <c r="G241" s="1">
        <v>0.87020000000000697</v>
      </c>
      <c r="H241" s="1">
        <v>1.0310000000000099</v>
      </c>
      <c r="I241" s="1">
        <v>1.0820000000000001</v>
      </c>
      <c r="J241">
        <v>37</v>
      </c>
      <c r="K241">
        <v>8</v>
      </c>
      <c r="L241">
        <f t="shared" si="14"/>
        <v>200010</v>
      </c>
      <c r="M241" s="1">
        <f t="shared" si="15"/>
        <v>-0.7700037992092984</v>
      </c>
    </row>
    <row r="242" spans="1:13" x14ac:dyDescent="0.25">
      <c r="A242" t="s">
        <v>21</v>
      </c>
      <c r="B242" t="s">
        <v>22</v>
      </c>
      <c r="C242">
        <v>2000</v>
      </c>
      <c r="D242">
        <v>11</v>
      </c>
      <c r="E242" s="1">
        <v>0.23</v>
      </c>
      <c r="F242" s="1">
        <v>0.34010000000000301</v>
      </c>
      <c r="G242" s="1">
        <v>0.60040000000000704</v>
      </c>
      <c r="H242" s="1">
        <v>1.0310000000000099</v>
      </c>
      <c r="I242" s="1">
        <v>1.4757</v>
      </c>
      <c r="J242">
        <v>96</v>
      </c>
      <c r="K242">
        <v>16</v>
      </c>
      <c r="L242">
        <f t="shared" si="14"/>
        <v>200011</v>
      </c>
      <c r="M242" s="1">
        <f t="shared" si="15"/>
        <v>-1.3218047899467575</v>
      </c>
    </row>
    <row r="243" spans="1:13" x14ac:dyDescent="0.25">
      <c r="A243" t="s">
        <v>21</v>
      </c>
      <c r="B243" t="s">
        <v>22</v>
      </c>
      <c r="C243">
        <v>2000</v>
      </c>
      <c r="D243">
        <v>12</v>
      </c>
      <c r="E243" s="1">
        <v>0.45</v>
      </c>
      <c r="F243" s="1">
        <v>1.2</v>
      </c>
      <c r="G243" s="1">
        <v>1.7402</v>
      </c>
      <c r="H243" s="1">
        <v>2.3205000000000102</v>
      </c>
      <c r="I243" s="1">
        <v>4.33879999999996</v>
      </c>
      <c r="J243">
        <v>256</v>
      </c>
      <c r="K243">
        <v>24</v>
      </c>
      <c r="L243">
        <f t="shared" si="14"/>
        <v>200012</v>
      </c>
      <c r="M243" s="1">
        <f t="shared" si="15"/>
        <v>0.11605482197790716</v>
      </c>
    </row>
    <row r="244" spans="1:13" x14ac:dyDescent="0.25">
      <c r="A244" t="s">
        <v>21</v>
      </c>
      <c r="B244" t="s">
        <v>22</v>
      </c>
      <c r="C244">
        <v>2001</v>
      </c>
      <c r="D244">
        <v>1</v>
      </c>
      <c r="E244" s="1">
        <v>0.1</v>
      </c>
      <c r="F244" s="1">
        <v>0.56000000000000305</v>
      </c>
      <c r="G244" s="1">
        <v>1.02</v>
      </c>
      <c r="H244" s="1">
        <v>1.6100000000000101</v>
      </c>
      <c r="I244" s="1">
        <v>2.46999999999999</v>
      </c>
      <c r="J244">
        <v>68</v>
      </c>
      <c r="K244">
        <v>8</v>
      </c>
      <c r="L244">
        <f t="shared" si="14"/>
        <v>200101</v>
      </c>
      <c r="M244" s="1">
        <f t="shared" si="15"/>
        <v>-0.95410467520988695</v>
      </c>
    </row>
    <row r="245" spans="1:13" x14ac:dyDescent="0.25">
      <c r="A245" t="s">
        <v>21</v>
      </c>
      <c r="B245" t="s">
        <v>22</v>
      </c>
      <c r="C245">
        <v>2001</v>
      </c>
      <c r="D245">
        <v>2</v>
      </c>
      <c r="E245" s="1">
        <v>0.19</v>
      </c>
      <c r="F245" s="1">
        <v>0.750000000000003</v>
      </c>
      <c r="G245" s="1">
        <v>1.07</v>
      </c>
      <c r="H245" s="1">
        <v>1.6400000000000099</v>
      </c>
      <c r="I245" s="1">
        <v>3.6699999999999902</v>
      </c>
      <c r="J245">
        <v>72</v>
      </c>
      <c r="K245">
        <v>10</v>
      </c>
      <c r="L245">
        <f t="shared" si="14"/>
        <v>200102</v>
      </c>
      <c r="M245" s="1">
        <f t="shared" si="15"/>
        <v>-0.63640107448225913</v>
      </c>
    </row>
    <row r="246" spans="1:13" x14ac:dyDescent="0.25">
      <c r="A246" t="s">
        <v>21</v>
      </c>
      <c r="B246" t="s">
        <v>22</v>
      </c>
      <c r="C246">
        <v>2001</v>
      </c>
      <c r="D246">
        <v>3</v>
      </c>
      <c r="E246" s="1">
        <v>0.11</v>
      </c>
      <c r="F246" s="1">
        <v>0.440000000000003</v>
      </c>
      <c r="G246" s="1">
        <v>0.68000000000000704</v>
      </c>
      <c r="H246" s="1">
        <v>1.49000000000001</v>
      </c>
      <c r="I246" s="1">
        <v>2.1899999999999902</v>
      </c>
      <c r="J246">
        <v>77</v>
      </c>
      <c r="K246">
        <v>17</v>
      </c>
      <c r="L246">
        <f t="shared" si="14"/>
        <v>200103</v>
      </c>
      <c r="M246" s="1">
        <f t="shared" si="15"/>
        <v>-1.1547595809325994</v>
      </c>
    </row>
    <row r="247" spans="1:13" x14ac:dyDescent="0.25">
      <c r="A247" t="s">
        <v>21</v>
      </c>
      <c r="B247" t="s">
        <v>22</v>
      </c>
      <c r="C247">
        <v>2001</v>
      </c>
      <c r="D247">
        <v>4</v>
      </c>
      <c r="E247" s="1">
        <v>0.24</v>
      </c>
      <c r="F247" s="1">
        <v>0.500000000000003</v>
      </c>
      <c r="G247" s="1">
        <v>0.72000000000000697</v>
      </c>
      <c r="H247" s="1">
        <v>1.3300000000000101</v>
      </c>
      <c r="I247" s="1">
        <v>1.6</v>
      </c>
      <c r="J247">
        <v>39</v>
      </c>
      <c r="K247">
        <v>9</v>
      </c>
      <c r="L247">
        <f t="shared" si="14"/>
        <v>200104</v>
      </c>
      <c r="M247" s="1">
        <f t="shared" si="15"/>
        <v>-1.0544321280712432</v>
      </c>
    </row>
    <row r="248" spans="1:13" x14ac:dyDescent="0.25">
      <c r="A248" t="s">
        <v>21</v>
      </c>
      <c r="B248" t="s">
        <v>22</v>
      </c>
      <c r="C248">
        <v>2001</v>
      </c>
      <c r="D248">
        <v>5</v>
      </c>
      <c r="E248" s="1">
        <v>0.91</v>
      </c>
      <c r="F248" s="1">
        <v>1.46</v>
      </c>
      <c r="G248" s="1">
        <v>2.4700000000000002</v>
      </c>
      <c r="H248" s="1">
        <v>3.1000000000000099</v>
      </c>
      <c r="I248" s="1">
        <v>4.1499999999999897</v>
      </c>
      <c r="J248">
        <v>57</v>
      </c>
      <c r="K248">
        <v>16</v>
      </c>
      <c r="L248">
        <f t="shared" si="14"/>
        <v>200105</v>
      </c>
      <c r="M248" s="1">
        <f t="shared" si="15"/>
        <v>0.55080711771045066</v>
      </c>
    </row>
    <row r="249" spans="1:13" x14ac:dyDescent="0.25">
      <c r="A249" t="s">
        <v>21</v>
      </c>
      <c r="B249" t="s">
        <v>22</v>
      </c>
      <c r="C249">
        <v>2001</v>
      </c>
      <c r="D249">
        <v>6</v>
      </c>
      <c r="E249" s="1">
        <v>0.81</v>
      </c>
      <c r="F249" s="1">
        <v>1.24</v>
      </c>
      <c r="G249" s="1">
        <v>1.78</v>
      </c>
      <c r="H249" s="1">
        <v>2.8100000000000098</v>
      </c>
      <c r="I249" s="1">
        <v>4.4799999999999898</v>
      </c>
      <c r="J249">
        <v>63</v>
      </c>
      <c r="K249">
        <v>18</v>
      </c>
      <c r="L249">
        <f t="shared" si="14"/>
        <v>200106</v>
      </c>
      <c r="M249" s="1">
        <f t="shared" si="15"/>
        <v>0.18293979055214468</v>
      </c>
    </row>
    <row r="250" spans="1:13" x14ac:dyDescent="0.25">
      <c r="A250" t="s">
        <v>21</v>
      </c>
      <c r="B250" t="s">
        <v>22</v>
      </c>
      <c r="C250">
        <v>2001</v>
      </c>
      <c r="D250">
        <v>7</v>
      </c>
      <c r="E250" s="1">
        <v>0.98</v>
      </c>
      <c r="F250" s="1">
        <v>1.3</v>
      </c>
      <c r="G250" s="1">
        <v>1.92</v>
      </c>
      <c r="H250" s="1">
        <v>2.9600000000000102</v>
      </c>
      <c r="I250" s="1">
        <v>6.5299999999999896</v>
      </c>
      <c r="J250">
        <v>72</v>
      </c>
      <c r="K250">
        <v>18</v>
      </c>
      <c r="L250">
        <f t="shared" si="14"/>
        <v>200107</v>
      </c>
      <c r="M250" s="1">
        <f t="shared" si="15"/>
        <v>0.28326724341350096</v>
      </c>
    </row>
    <row r="251" spans="1:13" x14ac:dyDescent="0.25">
      <c r="A251" t="s">
        <v>21</v>
      </c>
      <c r="B251" t="s">
        <v>22</v>
      </c>
      <c r="C251">
        <v>2001</v>
      </c>
      <c r="D251">
        <v>8</v>
      </c>
      <c r="E251" s="1">
        <v>0.68</v>
      </c>
      <c r="F251" s="1">
        <v>1.39</v>
      </c>
      <c r="G251" s="1">
        <v>1.69</v>
      </c>
      <c r="H251" s="1">
        <v>2.9000000000000101</v>
      </c>
      <c r="I251" s="1">
        <v>2.4299999999999899</v>
      </c>
      <c r="J251">
        <v>32</v>
      </c>
      <c r="K251">
        <v>12</v>
      </c>
      <c r="L251">
        <f t="shared" si="14"/>
        <v>200108</v>
      </c>
      <c r="M251" s="1">
        <f t="shared" si="15"/>
        <v>0.433758422705535</v>
      </c>
    </row>
    <row r="252" spans="1:13" x14ac:dyDescent="0.25">
      <c r="A252" t="s">
        <v>21</v>
      </c>
      <c r="B252" t="s">
        <v>22</v>
      </c>
      <c r="C252">
        <v>2001</v>
      </c>
      <c r="D252">
        <v>9</v>
      </c>
      <c r="E252" s="1">
        <v>0.13</v>
      </c>
      <c r="F252" s="1">
        <v>0.41000000000000297</v>
      </c>
      <c r="G252" s="1">
        <v>0.71000000000000596</v>
      </c>
      <c r="H252" s="1">
        <v>2.2000000000000099</v>
      </c>
      <c r="I252" s="1">
        <v>1.1000000000000001</v>
      </c>
      <c r="J252">
        <v>26</v>
      </c>
      <c r="K252">
        <v>7</v>
      </c>
      <c r="L252">
        <f t="shared" si="14"/>
        <v>200109</v>
      </c>
      <c r="M252" s="1">
        <f t="shared" si="15"/>
        <v>-1.2049233073632775</v>
      </c>
    </row>
    <row r="253" spans="1:13" x14ac:dyDescent="0.25">
      <c r="A253" t="s">
        <v>21</v>
      </c>
      <c r="B253" t="s">
        <v>22</v>
      </c>
      <c r="C253">
        <v>2001</v>
      </c>
      <c r="D253">
        <v>10</v>
      </c>
      <c r="E253" s="1">
        <v>0.28000000000000003</v>
      </c>
      <c r="F253" s="1">
        <v>0.43000000000000299</v>
      </c>
      <c r="G253" s="1">
        <v>0.68000000000000604</v>
      </c>
      <c r="H253" s="1">
        <v>1.1900000000000099</v>
      </c>
      <c r="I253" s="1">
        <v>1.41</v>
      </c>
      <c r="J253">
        <v>33</v>
      </c>
      <c r="K253">
        <v>7</v>
      </c>
      <c r="L253">
        <f t="shared" si="14"/>
        <v>200110</v>
      </c>
      <c r="M253" s="1">
        <f t="shared" si="15"/>
        <v>-1.1714808230761589</v>
      </c>
    </row>
    <row r="254" spans="1:13" x14ac:dyDescent="0.25">
      <c r="A254" t="s">
        <v>21</v>
      </c>
      <c r="B254" t="s">
        <v>22</v>
      </c>
      <c r="C254">
        <v>2001</v>
      </c>
      <c r="D254">
        <v>11</v>
      </c>
      <c r="E254" s="1">
        <v>0.4</v>
      </c>
      <c r="F254" s="1">
        <v>1.01</v>
      </c>
      <c r="G254" s="1">
        <v>1.22</v>
      </c>
      <c r="H254" s="1">
        <v>1.8800000000000101</v>
      </c>
      <c r="I254" s="1">
        <v>1.82</v>
      </c>
      <c r="J254">
        <v>29</v>
      </c>
      <c r="K254">
        <v>9</v>
      </c>
      <c r="L254">
        <f t="shared" si="14"/>
        <v>200111</v>
      </c>
      <c r="M254" s="1">
        <f t="shared" si="15"/>
        <v>-0.20164877874972068</v>
      </c>
    </row>
    <row r="255" spans="1:13" x14ac:dyDescent="0.25">
      <c r="A255" t="s">
        <v>21</v>
      </c>
      <c r="B255" t="s">
        <v>22</v>
      </c>
      <c r="C255">
        <v>2001</v>
      </c>
      <c r="D255">
        <v>12</v>
      </c>
      <c r="E255" s="1">
        <v>0.11</v>
      </c>
      <c r="F255" s="1">
        <v>0.40000000000000302</v>
      </c>
      <c r="G255" s="1">
        <v>0.630000000000006</v>
      </c>
      <c r="H255" s="1">
        <v>1.6100000000000101</v>
      </c>
      <c r="I255" s="1">
        <v>2.5699999999999901</v>
      </c>
      <c r="J255">
        <v>78</v>
      </c>
      <c r="K255">
        <v>13</v>
      </c>
      <c r="L255">
        <f t="shared" si="14"/>
        <v>200112</v>
      </c>
      <c r="M255" s="1">
        <f t="shared" si="15"/>
        <v>-1.2216445495068369</v>
      </c>
    </row>
    <row r="256" spans="1:13" x14ac:dyDescent="0.25">
      <c r="A256" t="s">
        <v>21</v>
      </c>
      <c r="B256" t="s">
        <v>22</v>
      </c>
      <c r="C256">
        <v>2002</v>
      </c>
      <c r="D256">
        <v>1</v>
      </c>
      <c r="E256" s="1">
        <v>0.28999999999999998</v>
      </c>
      <c r="F256" s="1">
        <v>0.77000000000000302</v>
      </c>
      <c r="G256" s="1">
        <v>1.1399999999999999</v>
      </c>
      <c r="H256" s="1">
        <v>1.9100000000000099</v>
      </c>
      <c r="I256" s="1">
        <v>4.1499999999999897</v>
      </c>
      <c r="J256">
        <v>84</v>
      </c>
      <c r="K256">
        <v>12</v>
      </c>
      <c r="L256">
        <f t="shared" si="14"/>
        <v>200201</v>
      </c>
      <c r="M256" s="1">
        <f t="shared" si="15"/>
        <v>-0.60295859019514042</v>
      </c>
    </row>
    <row r="257" spans="1:13" x14ac:dyDescent="0.25">
      <c r="A257" t="s">
        <v>21</v>
      </c>
      <c r="B257" t="s">
        <v>22</v>
      </c>
      <c r="C257">
        <v>2002</v>
      </c>
      <c r="D257">
        <v>2</v>
      </c>
      <c r="E257" s="1">
        <v>0.24</v>
      </c>
      <c r="F257" s="1">
        <v>0.46000000000000302</v>
      </c>
      <c r="G257" s="1">
        <v>0.90000000000000702</v>
      </c>
      <c r="H257" s="1">
        <v>1.9400000000000099</v>
      </c>
      <c r="I257" s="1">
        <v>1.24</v>
      </c>
      <c r="J257">
        <v>38</v>
      </c>
      <c r="K257">
        <v>12</v>
      </c>
      <c r="L257">
        <f t="shared" si="14"/>
        <v>200202</v>
      </c>
      <c r="M257" s="1">
        <f t="shared" si="15"/>
        <v>-1.1213170966454806</v>
      </c>
    </row>
    <row r="258" spans="1:13" x14ac:dyDescent="0.25">
      <c r="A258" t="s">
        <v>21</v>
      </c>
      <c r="B258" t="s">
        <v>22</v>
      </c>
      <c r="C258">
        <v>2002</v>
      </c>
      <c r="D258">
        <v>3</v>
      </c>
      <c r="E258" s="1">
        <v>0.63</v>
      </c>
      <c r="F258" s="1">
        <v>1.31</v>
      </c>
      <c r="G258" s="1">
        <v>1.78</v>
      </c>
      <c r="H258" s="1">
        <v>2.8500000000000099</v>
      </c>
      <c r="I258" s="1">
        <v>7.96999999999999</v>
      </c>
      <c r="J258">
        <v>103</v>
      </c>
      <c r="K258">
        <v>18</v>
      </c>
      <c r="L258">
        <f t="shared" si="14"/>
        <v>200203</v>
      </c>
      <c r="M258" s="1">
        <f t="shared" si="15"/>
        <v>0.29998848555706031</v>
      </c>
    </row>
    <row r="259" spans="1:13" x14ac:dyDescent="0.25">
      <c r="A259" t="s">
        <v>21</v>
      </c>
      <c r="B259" t="s">
        <v>22</v>
      </c>
      <c r="C259">
        <v>2002</v>
      </c>
      <c r="D259">
        <v>4</v>
      </c>
      <c r="E259" s="1">
        <v>0.36</v>
      </c>
      <c r="F259" s="1">
        <v>0.94000000000000306</v>
      </c>
      <c r="G259" s="1">
        <v>1.69</v>
      </c>
      <c r="H259" s="1">
        <v>2.5900000000000101</v>
      </c>
      <c r="I259" s="1">
        <v>4.2299999999999898</v>
      </c>
      <c r="J259">
        <v>58</v>
      </c>
      <c r="K259">
        <v>12</v>
      </c>
      <c r="L259">
        <f t="shared" si="14"/>
        <v>200204</v>
      </c>
      <c r="M259" s="1">
        <f t="shared" si="15"/>
        <v>-0.31869747375463114</v>
      </c>
    </row>
    <row r="260" spans="1:13" x14ac:dyDescent="0.25">
      <c r="A260" t="s">
        <v>21</v>
      </c>
      <c r="B260" t="s">
        <v>22</v>
      </c>
      <c r="C260">
        <v>2002</v>
      </c>
      <c r="D260">
        <v>5</v>
      </c>
      <c r="E260" s="1">
        <v>0.5</v>
      </c>
      <c r="F260" s="1">
        <v>1.33</v>
      </c>
      <c r="G260" s="1">
        <v>1.81</v>
      </c>
      <c r="H260" s="1">
        <v>2.9200000000000101</v>
      </c>
      <c r="I260" s="1">
        <v>5.25999999999999</v>
      </c>
      <c r="J260">
        <v>60</v>
      </c>
      <c r="K260">
        <v>13</v>
      </c>
      <c r="L260">
        <f t="shared" si="14"/>
        <v>200205</v>
      </c>
      <c r="M260" s="1">
        <f t="shared" si="15"/>
        <v>0.33343096984417908</v>
      </c>
    </row>
    <row r="261" spans="1:13" x14ac:dyDescent="0.25">
      <c r="A261" t="s">
        <v>21</v>
      </c>
      <c r="B261" t="s">
        <v>22</v>
      </c>
      <c r="C261">
        <v>2002</v>
      </c>
      <c r="D261">
        <v>6</v>
      </c>
      <c r="E261" s="1">
        <v>0.86</v>
      </c>
      <c r="F261" s="1">
        <v>1.42</v>
      </c>
      <c r="G261" s="1">
        <v>1.77</v>
      </c>
      <c r="H261" s="1">
        <v>3.24000000000001</v>
      </c>
      <c r="I261" s="1">
        <v>5.0199999999999898</v>
      </c>
      <c r="J261">
        <v>59</v>
      </c>
      <c r="K261">
        <v>14</v>
      </c>
      <c r="L261">
        <f t="shared" si="14"/>
        <v>200206</v>
      </c>
      <c r="M261" s="1">
        <f t="shared" si="15"/>
        <v>0.48392214913621312</v>
      </c>
    </row>
    <row r="262" spans="1:13" x14ac:dyDescent="0.25">
      <c r="A262" t="s">
        <v>21</v>
      </c>
      <c r="B262" t="s">
        <v>22</v>
      </c>
      <c r="C262">
        <v>2002</v>
      </c>
      <c r="D262">
        <v>7</v>
      </c>
      <c r="E262" s="1">
        <v>0.84</v>
      </c>
      <c r="F262" s="1">
        <v>1.45</v>
      </c>
      <c r="G262" s="1">
        <v>2.2799999999999998</v>
      </c>
      <c r="H262" s="1">
        <v>3.4000000000000101</v>
      </c>
      <c r="I262" s="1">
        <v>5.5199999999999898</v>
      </c>
      <c r="J262">
        <v>49</v>
      </c>
      <c r="K262">
        <v>14</v>
      </c>
      <c r="L262">
        <f t="shared" ref="L262:L325" si="16">C262*100+D262</f>
        <v>200207</v>
      </c>
      <c r="M262" s="1">
        <f t="shared" si="15"/>
        <v>0.53408587556689124</v>
      </c>
    </row>
    <row r="263" spans="1:13" x14ac:dyDescent="0.25">
      <c r="A263" t="s">
        <v>21</v>
      </c>
      <c r="B263" t="s">
        <v>22</v>
      </c>
      <c r="C263">
        <v>2002</v>
      </c>
      <c r="D263">
        <v>8</v>
      </c>
      <c r="E263" s="1">
        <v>0.72</v>
      </c>
      <c r="F263" s="1">
        <v>1.38</v>
      </c>
      <c r="G263" s="1">
        <v>2.46</v>
      </c>
      <c r="H263" s="1">
        <v>4.5700000000000101</v>
      </c>
      <c r="I263" s="1">
        <v>1.75</v>
      </c>
      <c r="J263">
        <v>15</v>
      </c>
      <c r="K263">
        <v>10</v>
      </c>
      <c r="L263">
        <f t="shared" si="16"/>
        <v>200208</v>
      </c>
      <c r="M263" s="1">
        <f t="shared" ref="M263:M326" si="17">(F263-F$3)/F$2</f>
        <v>0.41703718056197564</v>
      </c>
    </row>
    <row r="264" spans="1:13" x14ac:dyDescent="0.25">
      <c r="A264" t="s">
        <v>21</v>
      </c>
      <c r="B264" t="s">
        <v>22</v>
      </c>
      <c r="C264">
        <v>2002</v>
      </c>
      <c r="D264">
        <v>9</v>
      </c>
      <c r="E264" s="1">
        <v>0.23</v>
      </c>
      <c r="F264" s="1">
        <v>0.61000000000000398</v>
      </c>
      <c r="G264" s="1">
        <v>1.4</v>
      </c>
      <c r="H264" s="1">
        <v>2.9500000000000099</v>
      </c>
      <c r="I264" s="1">
        <v>3.50999999999999</v>
      </c>
      <c r="J264">
        <v>61</v>
      </c>
      <c r="K264">
        <v>12</v>
      </c>
      <c r="L264">
        <f t="shared" si="16"/>
        <v>200209</v>
      </c>
      <c r="M264" s="1">
        <f t="shared" si="17"/>
        <v>-0.87049846449208867</v>
      </c>
    </row>
    <row r="265" spans="1:13" x14ac:dyDescent="0.25">
      <c r="A265" t="s">
        <v>21</v>
      </c>
      <c r="B265" t="s">
        <v>22</v>
      </c>
      <c r="C265">
        <v>2002</v>
      </c>
      <c r="D265">
        <v>10</v>
      </c>
      <c r="E265" s="1">
        <v>0.44</v>
      </c>
      <c r="F265" s="1">
        <v>1.18</v>
      </c>
      <c r="G265" s="1">
        <v>1.99</v>
      </c>
      <c r="H265" s="1">
        <v>2.8100000000000098</v>
      </c>
      <c r="I265" s="1">
        <v>6.46999999999999</v>
      </c>
      <c r="J265">
        <v>116</v>
      </c>
      <c r="K265">
        <v>18</v>
      </c>
      <c r="L265">
        <f t="shared" si="16"/>
        <v>200210</v>
      </c>
      <c r="M265" s="1">
        <f t="shared" si="17"/>
        <v>8.2612337690788407E-2</v>
      </c>
    </row>
    <row r="266" spans="1:13" x14ac:dyDescent="0.25">
      <c r="A266" t="s">
        <v>21</v>
      </c>
      <c r="B266" t="s">
        <v>22</v>
      </c>
      <c r="C266">
        <v>2002</v>
      </c>
      <c r="D266">
        <v>11</v>
      </c>
      <c r="E266" s="1">
        <v>0.44</v>
      </c>
      <c r="F266" s="1">
        <v>0.82000000000000395</v>
      </c>
      <c r="G266" s="1">
        <v>1.21</v>
      </c>
      <c r="H266" s="1">
        <v>1.77000000000001</v>
      </c>
      <c r="I266" s="1">
        <v>3.5999999999999899</v>
      </c>
      <c r="J266">
        <v>90</v>
      </c>
      <c r="K266">
        <v>14</v>
      </c>
      <c r="L266">
        <f t="shared" si="16"/>
        <v>200211</v>
      </c>
      <c r="M266" s="1">
        <f t="shared" si="17"/>
        <v>-0.51935237947734203</v>
      </c>
    </row>
    <row r="267" spans="1:13" x14ac:dyDescent="0.25">
      <c r="A267" t="s">
        <v>21</v>
      </c>
      <c r="B267" t="s">
        <v>22</v>
      </c>
      <c r="C267">
        <v>2002</v>
      </c>
      <c r="D267">
        <v>12</v>
      </c>
      <c r="E267" s="1">
        <v>0.27</v>
      </c>
      <c r="F267" s="1">
        <v>0.69000000000000405</v>
      </c>
      <c r="G267" s="1">
        <v>1.07</v>
      </c>
      <c r="H267" s="1">
        <v>1.54000000000001</v>
      </c>
      <c r="I267" s="1">
        <v>4.3199999999999896</v>
      </c>
      <c r="J267">
        <v>104</v>
      </c>
      <c r="K267">
        <v>12</v>
      </c>
      <c r="L267">
        <f t="shared" si="16"/>
        <v>200212</v>
      </c>
      <c r="M267" s="1">
        <f t="shared" si="17"/>
        <v>-0.7367285273436136</v>
      </c>
    </row>
    <row r="268" spans="1:13" x14ac:dyDescent="0.25">
      <c r="A268" t="s">
        <v>21</v>
      </c>
      <c r="B268" t="s">
        <v>22</v>
      </c>
      <c r="C268">
        <v>2003</v>
      </c>
      <c r="D268">
        <v>1</v>
      </c>
      <c r="E268" s="1">
        <v>0.24</v>
      </c>
      <c r="F268" s="1">
        <v>0.60000000000000397</v>
      </c>
      <c r="G268" s="1">
        <v>0.71000000000000696</v>
      </c>
      <c r="H268" s="1">
        <v>0.98000000000001297</v>
      </c>
      <c r="I268" s="1">
        <v>2.04</v>
      </c>
      <c r="J268">
        <v>68</v>
      </c>
      <c r="K268">
        <v>15</v>
      </c>
      <c r="L268">
        <f t="shared" si="16"/>
        <v>200301</v>
      </c>
      <c r="M268" s="1">
        <f t="shared" si="17"/>
        <v>-0.88721970663564798</v>
      </c>
    </row>
    <row r="269" spans="1:13" x14ac:dyDescent="0.25">
      <c r="A269" t="s">
        <v>21</v>
      </c>
      <c r="B269" t="s">
        <v>22</v>
      </c>
      <c r="C269">
        <v>2003</v>
      </c>
      <c r="D269">
        <v>2</v>
      </c>
      <c r="E269" s="1">
        <v>0.33</v>
      </c>
      <c r="F269" s="1">
        <v>0.94000000000000405</v>
      </c>
      <c r="G269" s="1">
        <v>1.51</v>
      </c>
      <c r="H269" s="1">
        <v>2.24000000000001</v>
      </c>
      <c r="I269" s="1">
        <v>7.8699999999999797</v>
      </c>
      <c r="J269">
        <v>162</v>
      </c>
      <c r="K269">
        <v>22</v>
      </c>
      <c r="L269">
        <f t="shared" si="16"/>
        <v>200302</v>
      </c>
      <c r="M269" s="1">
        <f t="shared" si="17"/>
        <v>-0.31869747375462948</v>
      </c>
    </row>
    <row r="270" spans="1:13" x14ac:dyDescent="0.25">
      <c r="A270" t="s">
        <v>21</v>
      </c>
      <c r="B270" t="s">
        <v>22</v>
      </c>
      <c r="C270">
        <v>2003</v>
      </c>
      <c r="D270">
        <v>3</v>
      </c>
      <c r="E270" s="1">
        <v>0.24</v>
      </c>
      <c r="F270" s="1">
        <v>0.54000000000000403</v>
      </c>
      <c r="G270" s="1">
        <v>0.77000000000000801</v>
      </c>
      <c r="H270" s="1">
        <v>1.27000000000001</v>
      </c>
      <c r="I270" s="1">
        <v>1.47</v>
      </c>
      <c r="J270">
        <v>37</v>
      </c>
      <c r="K270">
        <v>12</v>
      </c>
      <c r="L270">
        <f t="shared" si="16"/>
        <v>200303</v>
      </c>
      <c r="M270" s="1">
        <f t="shared" si="17"/>
        <v>-0.98754715949700411</v>
      </c>
    </row>
    <row r="271" spans="1:13" x14ac:dyDescent="0.25">
      <c r="A271" t="s">
        <v>21</v>
      </c>
      <c r="B271" t="s">
        <v>22</v>
      </c>
      <c r="C271">
        <v>2003</v>
      </c>
      <c r="D271">
        <v>4</v>
      </c>
      <c r="E271" s="1">
        <v>0.69</v>
      </c>
      <c r="F271" s="1">
        <v>0.86000000000000398</v>
      </c>
      <c r="G271" s="1">
        <v>1.18</v>
      </c>
      <c r="H271" s="1">
        <v>1.96000000000001</v>
      </c>
      <c r="I271" s="1">
        <v>5.0899999999999901</v>
      </c>
      <c r="J271">
        <v>88</v>
      </c>
      <c r="K271">
        <v>14</v>
      </c>
      <c r="L271">
        <f t="shared" si="16"/>
        <v>200304</v>
      </c>
      <c r="M271" s="1">
        <f t="shared" si="17"/>
        <v>-0.45246741090310449</v>
      </c>
    </row>
    <row r="272" spans="1:13" x14ac:dyDescent="0.25">
      <c r="A272" t="s">
        <v>21</v>
      </c>
      <c r="B272" t="s">
        <v>22</v>
      </c>
      <c r="C272">
        <v>2003</v>
      </c>
      <c r="D272">
        <v>5</v>
      </c>
      <c r="E272" s="1">
        <v>0.47</v>
      </c>
      <c r="F272" s="1">
        <v>0.86000000000000398</v>
      </c>
      <c r="G272" s="1">
        <v>1.49</v>
      </c>
      <c r="H272" s="1">
        <v>2.4300000000000099</v>
      </c>
      <c r="I272" s="1">
        <v>6.0299999999999896</v>
      </c>
      <c r="J272">
        <v>92</v>
      </c>
      <c r="K272">
        <v>25</v>
      </c>
      <c r="L272">
        <f t="shared" si="16"/>
        <v>200305</v>
      </c>
      <c r="M272" s="1">
        <f t="shared" si="17"/>
        <v>-0.45246741090310449</v>
      </c>
    </row>
    <row r="273" spans="1:13" x14ac:dyDescent="0.25">
      <c r="A273" t="s">
        <v>21</v>
      </c>
      <c r="B273" t="s">
        <v>22</v>
      </c>
      <c r="C273">
        <v>2003</v>
      </c>
      <c r="D273">
        <v>6</v>
      </c>
      <c r="E273" s="1">
        <v>0.98</v>
      </c>
      <c r="F273" s="1">
        <v>1.93</v>
      </c>
      <c r="G273" s="1">
        <v>2.78</v>
      </c>
      <c r="H273" s="1">
        <v>3.72000000000001</v>
      </c>
      <c r="I273" s="1">
        <v>7.5699999999999896</v>
      </c>
      <c r="J273">
        <v>89</v>
      </c>
      <c r="K273">
        <v>20</v>
      </c>
      <c r="L273">
        <f t="shared" si="16"/>
        <v>200306</v>
      </c>
      <c r="M273" s="1">
        <f t="shared" si="17"/>
        <v>1.3367054984577407</v>
      </c>
    </row>
    <row r="274" spans="1:13" x14ac:dyDescent="0.25">
      <c r="A274" t="s">
        <v>21</v>
      </c>
      <c r="B274" t="s">
        <v>22</v>
      </c>
      <c r="C274">
        <v>2003</v>
      </c>
      <c r="D274">
        <v>7</v>
      </c>
      <c r="E274" s="1">
        <v>0.43</v>
      </c>
      <c r="F274" s="1">
        <v>1.06</v>
      </c>
      <c r="G274" s="1">
        <v>1.41</v>
      </c>
      <c r="H274" s="1">
        <v>2.1200000000000099</v>
      </c>
      <c r="I274" s="1">
        <v>4.0799999999999903</v>
      </c>
      <c r="J274">
        <v>57</v>
      </c>
      <c r="K274">
        <v>18</v>
      </c>
      <c r="L274">
        <f t="shared" si="16"/>
        <v>200307</v>
      </c>
      <c r="M274" s="1">
        <f t="shared" si="17"/>
        <v>-0.11804256803192378</v>
      </c>
    </row>
    <row r="275" spans="1:13" x14ac:dyDescent="0.25">
      <c r="A275" t="s">
        <v>21</v>
      </c>
      <c r="B275" t="s">
        <v>22</v>
      </c>
      <c r="C275">
        <v>2003</v>
      </c>
      <c r="D275">
        <v>8</v>
      </c>
      <c r="E275" s="1">
        <v>0.67</v>
      </c>
      <c r="F275" s="1">
        <v>1.82</v>
      </c>
      <c r="G275" s="1">
        <v>2.79</v>
      </c>
      <c r="H275" s="1">
        <v>3.3400000000000101</v>
      </c>
      <c r="I275" s="1">
        <v>5.1999999999999904</v>
      </c>
      <c r="J275">
        <v>52</v>
      </c>
      <c r="K275">
        <v>19</v>
      </c>
      <c r="L275">
        <f t="shared" si="16"/>
        <v>200308</v>
      </c>
      <c r="M275" s="1">
        <f t="shared" si="17"/>
        <v>1.152771834878588</v>
      </c>
    </row>
    <row r="276" spans="1:13" x14ac:dyDescent="0.25">
      <c r="A276" t="s">
        <v>21</v>
      </c>
      <c r="B276" t="s">
        <v>22</v>
      </c>
      <c r="C276">
        <v>2003</v>
      </c>
      <c r="D276">
        <v>9</v>
      </c>
      <c r="E276" s="1">
        <v>0.5</v>
      </c>
      <c r="F276" s="1">
        <v>1.1100000000000001</v>
      </c>
      <c r="G276" s="1">
        <v>2.0099999999999998</v>
      </c>
      <c r="H276" s="1">
        <v>3.0000000000000102</v>
      </c>
      <c r="I276" s="1">
        <v>4.4199999999999902</v>
      </c>
      <c r="J276">
        <v>56</v>
      </c>
      <c r="K276">
        <v>16</v>
      </c>
      <c r="L276">
        <f t="shared" si="16"/>
        <v>200309</v>
      </c>
      <c r="M276" s="1">
        <f t="shared" si="17"/>
        <v>-3.4436357314126885E-2</v>
      </c>
    </row>
    <row r="277" spans="1:13" x14ac:dyDescent="0.25">
      <c r="A277" t="s">
        <v>21</v>
      </c>
      <c r="B277" t="s">
        <v>22</v>
      </c>
      <c r="C277">
        <v>2003</v>
      </c>
      <c r="D277">
        <v>10</v>
      </c>
      <c r="E277" s="1">
        <v>0.42</v>
      </c>
      <c r="F277" s="1">
        <v>0.77000000000000401</v>
      </c>
      <c r="G277" s="1">
        <v>1.01</v>
      </c>
      <c r="H277" s="1">
        <v>1.98</v>
      </c>
      <c r="I277" s="1">
        <v>2.19999999999999</v>
      </c>
      <c r="J277">
        <v>46</v>
      </c>
      <c r="K277">
        <v>11</v>
      </c>
      <c r="L277">
        <f t="shared" si="16"/>
        <v>200310</v>
      </c>
      <c r="M277" s="1">
        <f t="shared" si="17"/>
        <v>-0.60295859019513875</v>
      </c>
    </row>
    <row r="278" spans="1:13" x14ac:dyDescent="0.25">
      <c r="A278" t="s">
        <v>21</v>
      </c>
      <c r="B278" t="s">
        <v>22</v>
      </c>
      <c r="C278">
        <v>2003</v>
      </c>
      <c r="D278">
        <v>11</v>
      </c>
      <c r="E278" s="1">
        <v>0.36</v>
      </c>
      <c r="F278" s="1">
        <v>0.85000000000000397</v>
      </c>
      <c r="G278" s="1">
        <v>1.53</v>
      </c>
      <c r="H278" s="1">
        <v>2.12</v>
      </c>
      <c r="I278" s="1">
        <v>5.46999999999999</v>
      </c>
      <c r="J278">
        <v>93</v>
      </c>
      <c r="K278">
        <v>14</v>
      </c>
      <c r="L278">
        <f t="shared" si="16"/>
        <v>200311</v>
      </c>
      <c r="M278" s="1">
        <f t="shared" si="17"/>
        <v>-0.46918865304666391</v>
      </c>
    </row>
    <row r="279" spans="1:13" x14ac:dyDescent="0.25">
      <c r="A279" t="s">
        <v>21</v>
      </c>
      <c r="B279" t="s">
        <v>22</v>
      </c>
      <c r="C279">
        <v>2003</v>
      </c>
      <c r="D279">
        <v>12</v>
      </c>
      <c r="E279" s="1">
        <v>0.28000000000000003</v>
      </c>
      <c r="F279" s="1">
        <v>0.57000000000000395</v>
      </c>
      <c r="G279" s="1">
        <v>0.71000000000000796</v>
      </c>
      <c r="H279" s="1">
        <v>1.1600000000000099</v>
      </c>
      <c r="I279" s="1">
        <v>3.75999999999999</v>
      </c>
      <c r="J279">
        <v>116</v>
      </c>
      <c r="K279">
        <v>17</v>
      </c>
      <c r="L279">
        <f t="shared" si="16"/>
        <v>200312</v>
      </c>
      <c r="M279" s="1">
        <f t="shared" si="17"/>
        <v>-0.9373834330663261</v>
      </c>
    </row>
    <row r="280" spans="1:13" x14ac:dyDescent="0.25">
      <c r="A280" t="s">
        <v>21</v>
      </c>
      <c r="B280" t="s">
        <v>22</v>
      </c>
      <c r="C280">
        <v>2004</v>
      </c>
      <c r="D280">
        <v>1</v>
      </c>
      <c r="E280" s="1">
        <v>0.24</v>
      </c>
      <c r="F280" s="1">
        <v>0.83000000000000396</v>
      </c>
      <c r="G280" s="1">
        <v>1.34</v>
      </c>
      <c r="H280" s="1">
        <v>2.2000000000000099</v>
      </c>
      <c r="I280" s="1">
        <v>4.1899999999999897</v>
      </c>
      <c r="J280">
        <v>83</v>
      </c>
      <c r="K280">
        <v>14</v>
      </c>
      <c r="L280">
        <f t="shared" si="16"/>
        <v>200401</v>
      </c>
      <c r="M280" s="1">
        <f t="shared" si="17"/>
        <v>-0.50263113733378262</v>
      </c>
    </row>
    <row r="281" spans="1:13" x14ac:dyDescent="0.25">
      <c r="A281" t="s">
        <v>21</v>
      </c>
      <c r="B281" t="s">
        <v>22</v>
      </c>
      <c r="C281">
        <v>2004</v>
      </c>
      <c r="D281">
        <v>2</v>
      </c>
      <c r="E281" s="1">
        <v>0.18</v>
      </c>
      <c r="F281" s="1">
        <v>0.91000000000000403</v>
      </c>
      <c r="G281" s="1">
        <v>1.47</v>
      </c>
      <c r="H281" s="1">
        <v>2.53000000000001</v>
      </c>
      <c r="I281" s="1">
        <v>3.7699999999999898</v>
      </c>
      <c r="J281">
        <v>72</v>
      </c>
      <c r="K281">
        <v>9</v>
      </c>
      <c r="L281">
        <f t="shared" si="16"/>
        <v>200402</v>
      </c>
      <c r="M281" s="1">
        <f t="shared" si="17"/>
        <v>-0.3688612001853076</v>
      </c>
    </row>
    <row r="282" spans="1:13" x14ac:dyDescent="0.25">
      <c r="A282" t="s">
        <v>21</v>
      </c>
      <c r="B282" t="s">
        <v>22</v>
      </c>
      <c r="C282">
        <v>2004</v>
      </c>
      <c r="D282">
        <v>3</v>
      </c>
      <c r="E282" s="1">
        <v>0.38</v>
      </c>
      <c r="F282" s="1">
        <v>1.33</v>
      </c>
      <c r="G282" s="1">
        <v>1.55</v>
      </c>
      <c r="H282" s="1">
        <v>2.14</v>
      </c>
      <c r="I282" s="1">
        <v>3.8799999999999901</v>
      </c>
      <c r="J282">
        <v>61</v>
      </c>
      <c r="K282">
        <v>16</v>
      </c>
      <c r="L282">
        <f t="shared" si="16"/>
        <v>200403</v>
      </c>
      <c r="M282" s="1">
        <f t="shared" si="17"/>
        <v>0.33343096984417908</v>
      </c>
    </row>
    <row r="283" spans="1:13" x14ac:dyDescent="0.25">
      <c r="A283" t="s">
        <v>21</v>
      </c>
      <c r="B283" t="s">
        <v>22</v>
      </c>
      <c r="C283">
        <v>2004</v>
      </c>
      <c r="D283">
        <v>4</v>
      </c>
      <c r="E283" s="1">
        <v>0.27</v>
      </c>
      <c r="F283" s="1">
        <v>0.93000000000000405</v>
      </c>
      <c r="G283" s="1">
        <v>1.2</v>
      </c>
      <c r="H283" s="1">
        <v>1.88</v>
      </c>
      <c r="I283" s="1">
        <v>4.0199999999999898</v>
      </c>
      <c r="J283">
        <v>93</v>
      </c>
      <c r="K283">
        <v>16</v>
      </c>
      <c r="L283">
        <f t="shared" si="16"/>
        <v>200404</v>
      </c>
      <c r="M283" s="1">
        <f t="shared" si="17"/>
        <v>-0.33541871589818884</v>
      </c>
    </row>
    <row r="284" spans="1:13" x14ac:dyDescent="0.25">
      <c r="A284" t="s">
        <v>21</v>
      </c>
      <c r="B284" t="s">
        <v>22</v>
      </c>
      <c r="C284">
        <v>2004</v>
      </c>
      <c r="D284">
        <v>5</v>
      </c>
      <c r="E284" s="1">
        <v>1.29</v>
      </c>
      <c r="F284" s="1">
        <v>2.79</v>
      </c>
      <c r="G284" s="1">
        <v>4.0100000000000096</v>
      </c>
      <c r="H284" s="1">
        <v>5.65</v>
      </c>
      <c r="I284" s="1">
        <v>10.6799999999999</v>
      </c>
      <c r="J284">
        <v>99</v>
      </c>
      <c r="K284">
        <v>19</v>
      </c>
      <c r="L284">
        <f t="shared" si="16"/>
        <v>200405</v>
      </c>
      <c r="M284" s="1">
        <f t="shared" si="17"/>
        <v>2.7747323228038461</v>
      </c>
    </row>
    <row r="285" spans="1:13" x14ac:dyDescent="0.25">
      <c r="A285" t="s">
        <v>21</v>
      </c>
      <c r="B285" t="s">
        <v>22</v>
      </c>
      <c r="C285">
        <v>2004</v>
      </c>
      <c r="D285">
        <v>6</v>
      </c>
      <c r="E285" s="1">
        <v>0.96</v>
      </c>
      <c r="F285" s="1">
        <v>2.09</v>
      </c>
      <c r="G285" s="1">
        <v>2.72</v>
      </c>
      <c r="H285" s="1">
        <v>5.48</v>
      </c>
      <c r="I285" s="1">
        <v>7.4299999999999899</v>
      </c>
      <c r="J285">
        <v>68</v>
      </c>
      <c r="K285">
        <v>17</v>
      </c>
      <c r="L285">
        <f t="shared" si="16"/>
        <v>200406</v>
      </c>
      <c r="M285" s="1">
        <f t="shared" si="17"/>
        <v>1.6042453727546904</v>
      </c>
    </row>
    <row r="286" spans="1:13" x14ac:dyDescent="0.25">
      <c r="A286" t="s">
        <v>21</v>
      </c>
      <c r="B286" t="s">
        <v>22</v>
      </c>
      <c r="C286">
        <v>2004</v>
      </c>
      <c r="D286">
        <v>7</v>
      </c>
      <c r="E286" s="1">
        <v>1.37</v>
      </c>
      <c r="F286" s="1">
        <v>2.89</v>
      </c>
      <c r="G286" s="1">
        <v>3.64</v>
      </c>
      <c r="H286" s="1">
        <v>5.2100000000000097</v>
      </c>
      <c r="I286" s="1">
        <v>7.1499999999999897</v>
      </c>
      <c r="J286">
        <v>45</v>
      </c>
      <c r="K286">
        <v>14</v>
      </c>
      <c r="L286">
        <f t="shared" si="16"/>
        <v>200407</v>
      </c>
      <c r="M286" s="1">
        <f t="shared" si="17"/>
        <v>2.9419447442394402</v>
      </c>
    </row>
    <row r="287" spans="1:13" x14ac:dyDescent="0.25">
      <c r="A287" t="s">
        <v>21</v>
      </c>
      <c r="B287" t="s">
        <v>22</v>
      </c>
      <c r="C287">
        <v>2004</v>
      </c>
      <c r="D287">
        <v>8</v>
      </c>
      <c r="E287" s="1">
        <v>0.55000000000000004</v>
      </c>
      <c r="F287" s="1">
        <v>0.87000000000000299</v>
      </c>
      <c r="G287" s="1">
        <v>1.54</v>
      </c>
      <c r="H287" s="1">
        <v>4.2900000000000098</v>
      </c>
      <c r="I287" s="1">
        <v>2.4500000000000002</v>
      </c>
      <c r="J287">
        <v>36</v>
      </c>
      <c r="K287">
        <v>9</v>
      </c>
      <c r="L287">
        <f t="shared" si="16"/>
        <v>200408</v>
      </c>
      <c r="M287" s="1">
        <f t="shared" si="17"/>
        <v>-0.4357461687595468</v>
      </c>
    </row>
    <row r="288" spans="1:13" x14ac:dyDescent="0.25">
      <c r="A288" t="s">
        <v>21</v>
      </c>
      <c r="B288" t="s">
        <v>22</v>
      </c>
      <c r="C288">
        <v>2004</v>
      </c>
      <c r="D288">
        <v>9</v>
      </c>
      <c r="E288" s="1">
        <v>0.52</v>
      </c>
      <c r="F288" s="1">
        <v>1.66</v>
      </c>
      <c r="G288" s="1">
        <v>2.8400000000000101</v>
      </c>
      <c r="H288" s="1">
        <v>3.8500000000000099</v>
      </c>
      <c r="I288" s="1">
        <v>7.3799999999999901</v>
      </c>
      <c r="J288">
        <v>63</v>
      </c>
      <c r="K288">
        <v>7</v>
      </c>
      <c r="L288">
        <f t="shared" si="16"/>
        <v>200409</v>
      </c>
      <c r="M288" s="1">
        <f t="shared" si="17"/>
        <v>0.88523196058163789</v>
      </c>
    </row>
    <row r="289" spans="1:13" x14ac:dyDescent="0.25">
      <c r="A289" t="s">
        <v>21</v>
      </c>
      <c r="B289" t="s">
        <v>22</v>
      </c>
      <c r="C289">
        <v>2004</v>
      </c>
      <c r="D289">
        <v>10</v>
      </c>
      <c r="E289" s="1">
        <v>0.53</v>
      </c>
      <c r="F289" s="1">
        <v>1.61</v>
      </c>
      <c r="G289" s="1">
        <v>2.47000000000001</v>
      </c>
      <c r="H289" s="1">
        <v>3.6600000000000099</v>
      </c>
      <c r="I289" s="1">
        <v>4.96999999999999</v>
      </c>
      <c r="J289">
        <v>57</v>
      </c>
      <c r="K289">
        <v>11</v>
      </c>
      <c r="L289">
        <f t="shared" si="16"/>
        <v>200410</v>
      </c>
      <c r="M289" s="1">
        <f t="shared" si="17"/>
        <v>0.80162574986384139</v>
      </c>
    </row>
    <row r="290" spans="1:13" x14ac:dyDescent="0.25">
      <c r="A290" t="s">
        <v>21</v>
      </c>
      <c r="B290" t="s">
        <v>22</v>
      </c>
      <c r="C290">
        <v>2004</v>
      </c>
      <c r="D290">
        <v>11</v>
      </c>
      <c r="E290" s="1">
        <v>0.54</v>
      </c>
      <c r="F290" s="1">
        <v>0.93000000000000305</v>
      </c>
      <c r="G290" s="1">
        <v>1.3800000000000101</v>
      </c>
      <c r="H290" s="1">
        <v>3.4300000000000099</v>
      </c>
      <c r="I290" s="1">
        <v>4.5599999999999898</v>
      </c>
      <c r="J290">
        <v>97</v>
      </c>
      <c r="K290">
        <v>16</v>
      </c>
      <c r="L290">
        <f t="shared" si="16"/>
        <v>200411</v>
      </c>
      <c r="M290" s="1">
        <f t="shared" si="17"/>
        <v>-0.3354187158981905</v>
      </c>
    </row>
    <row r="291" spans="1:13" x14ac:dyDescent="0.25">
      <c r="A291" t="s">
        <v>21</v>
      </c>
      <c r="B291" t="s">
        <v>22</v>
      </c>
      <c r="C291">
        <v>2004</v>
      </c>
      <c r="D291">
        <v>12</v>
      </c>
      <c r="E291" s="1">
        <v>0.23</v>
      </c>
      <c r="F291" s="1">
        <v>0.71000000000000296</v>
      </c>
      <c r="G291" s="1">
        <v>1.31000000000001</v>
      </c>
      <c r="H291" s="1">
        <v>2.2500000000000102</v>
      </c>
      <c r="I291" s="1">
        <v>2.9799999999999902</v>
      </c>
      <c r="J291">
        <v>56</v>
      </c>
      <c r="K291">
        <v>12</v>
      </c>
      <c r="L291">
        <f t="shared" si="16"/>
        <v>200412</v>
      </c>
      <c r="M291" s="1">
        <f t="shared" si="17"/>
        <v>-0.70328604305649667</v>
      </c>
    </row>
    <row r="292" spans="1:13" x14ac:dyDescent="0.25">
      <c r="A292" t="s">
        <v>21</v>
      </c>
      <c r="B292" t="s">
        <v>22</v>
      </c>
      <c r="C292">
        <v>2005</v>
      </c>
      <c r="D292">
        <v>1</v>
      </c>
      <c r="E292" s="1">
        <v>0.33</v>
      </c>
      <c r="F292" s="1">
        <v>0.99000000000000299</v>
      </c>
      <c r="G292" s="1">
        <v>1.56</v>
      </c>
      <c r="H292" s="1">
        <v>2.1700000000000101</v>
      </c>
      <c r="I292" s="1">
        <v>4.7499999999999902</v>
      </c>
      <c r="J292">
        <v>91</v>
      </c>
      <c r="K292">
        <v>16</v>
      </c>
      <c r="L292">
        <f t="shared" si="16"/>
        <v>200501</v>
      </c>
      <c r="M292" s="1">
        <f t="shared" si="17"/>
        <v>-0.23509126303683442</v>
      </c>
    </row>
    <row r="293" spans="1:13" x14ac:dyDescent="0.25">
      <c r="A293" t="s">
        <v>21</v>
      </c>
      <c r="B293" t="s">
        <v>22</v>
      </c>
      <c r="C293">
        <v>2005</v>
      </c>
      <c r="D293">
        <v>2</v>
      </c>
      <c r="E293" s="1">
        <v>0.14000000000000001</v>
      </c>
      <c r="F293" s="1">
        <v>0.68000000000000305</v>
      </c>
      <c r="G293" s="1">
        <v>0.91000000000000902</v>
      </c>
      <c r="H293" s="1">
        <v>1.4500000000000099</v>
      </c>
      <c r="I293" s="1">
        <v>3.0499999999999901</v>
      </c>
      <c r="J293">
        <v>86</v>
      </c>
      <c r="K293">
        <v>13</v>
      </c>
      <c r="L293">
        <f t="shared" si="16"/>
        <v>200502</v>
      </c>
      <c r="M293" s="1">
        <f t="shared" si="17"/>
        <v>-0.75344976948717468</v>
      </c>
    </row>
    <row r="294" spans="1:13" x14ac:dyDescent="0.25">
      <c r="A294" t="s">
        <v>21</v>
      </c>
      <c r="B294" t="s">
        <v>22</v>
      </c>
      <c r="C294">
        <v>2005</v>
      </c>
      <c r="D294">
        <v>3</v>
      </c>
      <c r="E294" s="1">
        <v>0.32</v>
      </c>
      <c r="F294" s="1">
        <v>0.92000000000000304</v>
      </c>
      <c r="G294" s="1">
        <v>1.34</v>
      </c>
      <c r="H294" s="1">
        <v>1.98000000000001</v>
      </c>
      <c r="I294" s="1">
        <v>3.51</v>
      </c>
      <c r="J294">
        <v>70</v>
      </c>
      <c r="K294">
        <v>17</v>
      </c>
      <c r="L294">
        <f t="shared" si="16"/>
        <v>200503</v>
      </c>
      <c r="M294" s="1">
        <f t="shared" si="17"/>
        <v>-0.35213995804174991</v>
      </c>
    </row>
    <row r="295" spans="1:13" x14ac:dyDescent="0.25">
      <c r="A295" t="s">
        <v>21</v>
      </c>
      <c r="B295" t="s">
        <v>22</v>
      </c>
      <c r="C295">
        <v>2005</v>
      </c>
      <c r="D295">
        <v>4</v>
      </c>
      <c r="E295" s="1">
        <v>0.43</v>
      </c>
      <c r="F295" s="1">
        <v>1.79</v>
      </c>
      <c r="G295" s="1">
        <v>2.5600000000000098</v>
      </c>
      <c r="H295" s="1">
        <v>3.3800000000000101</v>
      </c>
      <c r="I295" s="1">
        <v>7.4799999999999898</v>
      </c>
      <c r="J295">
        <v>112</v>
      </c>
      <c r="K295">
        <v>14</v>
      </c>
      <c r="L295">
        <f t="shared" si="16"/>
        <v>200504</v>
      </c>
      <c r="M295" s="1">
        <f t="shared" si="17"/>
        <v>1.1026081084479098</v>
      </c>
    </row>
    <row r="296" spans="1:13" x14ac:dyDescent="0.25">
      <c r="A296" t="s">
        <v>21</v>
      </c>
      <c r="B296" t="s">
        <v>22</v>
      </c>
      <c r="C296">
        <v>2005</v>
      </c>
      <c r="D296">
        <v>5</v>
      </c>
      <c r="E296" s="1">
        <v>0.73</v>
      </c>
      <c r="F296" s="1">
        <v>1.95</v>
      </c>
      <c r="G296" s="1">
        <v>2.4100000000000099</v>
      </c>
      <c r="H296" s="1">
        <v>4.78000000000001</v>
      </c>
      <c r="I296" s="1">
        <v>2.4900000000000002</v>
      </c>
      <c r="J296">
        <v>15</v>
      </c>
      <c r="K296">
        <v>7</v>
      </c>
      <c r="L296">
        <f t="shared" si="16"/>
        <v>200505</v>
      </c>
      <c r="M296" s="1">
        <f t="shared" si="17"/>
        <v>1.3701479827448595</v>
      </c>
    </row>
    <row r="297" spans="1:13" x14ac:dyDescent="0.25">
      <c r="A297" t="s">
        <v>21</v>
      </c>
      <c r="B297" t="s">
        <v>22</v>
      </c>
      <c r="C297">
        <v>2005</v>
      </c>
      <c r="D297">
        <v>6</v>
      </c>
      <c r="E297" s="1">
        <v>0.4</v>
      </c>
      <c r="F297" s="1">
        <v>1.45</v>
      </c>
      <c r="G297" s="1">
        <v>2.3800000000000101</v>
      </c>
      <c r="H297" s="1">
        <v>4.3400000000000096</v>
      </c>
      <c r="I297" s="1">
        <v>2.8299999999999899</v>
      </c>
      <c r="J297">
        <v>37</v>
      </c>
      <c r="K297">
        <v>12</v>
      </c>
      <c r="L297">
        <f t="shared" si="16"/>
        <v>200506</v>
      </c>
      <c r="M297" s="1">
        <f t="shared" si="17"/>
        <v>0.53408587556689124</v>
      </c>
    </row>
    <row r="298" spans="1:13" x14ac:dyDescent="0.25">
      <c r="A298" t="s">
        <v>21</v>
      </c>
      <c r="B298" t="s">
        <v>22</v>
      </c>
      <c r="C298">
        <v>2005</v>
      </c>
      <c r="D298">
        <v>7</v>
      </c>
      <c r="E298" s="1">
        <v>0.82</v>
      </c>
      <c r="F298" s="1">
        <v>1.29</v>
      </c>
      <c r="G298" s="1">
        <v>1.73</v>
      </c>
      <c r="H298" s="1">
        <v>3.3100000000000098</v>
      </c>
      <c r="I298" s="1">
        <v>3.9999999999999898</v>
      </c>
      <c r="J298">
        <v>51</v>
      </c>
      <c r="K298">
        <v>14</v>
      </c>
      <c r="L298">
        <f t="shared" si="16"/>
        <v>200507</v>
      </c>
      <c r="M298" s="1">
        <f t="shared" si="17"/>
        <v>0.2665460012699416</v>
      </c>
    </row>
    <row r="299" spans="1:13" x14ac:dyDescent="0.25">
      <c r="A299" t="s">
        <v>21</v>
      </c>
      <c r="B299" t="s">
        <v>22</v>
      </c>
      <c r="C299">
        <v>2005</v>
      </c>
      <c r="D299">
        <v>8</v>
      </c>
      <c r="E299" s="1">
        <v>0.81</v>
      </c>
      <c r="F299" s="1">
        <v>1.75</v>
      </c>
      <c r="G299" s="1">
        <v>2.58</v>
      </c>
      <c r="H299" s="1">
        <v>4.0900000000000096</v>
      </c>
      <c r="I299" s="1">
        <v>3.8899999999999899</v>
      </c>
      <c r="J299">
        <v>33</v>
      </c>
      <c r="K299">
        <v>11</v>
      </c>
      <c r="L299">
        <f t="shared" si="16"/>
        <v>200508</v>
      </c>
      <c r="M299" s="1">
        <f t="shared" si="17"/>
        <v>1.0357231398736724</v>
      </c>
    </row>
    <row r="300" spans="1:13" x14ac:dyDescent="0.25">
      <c r="A300" t="s">
        <v>21</v>
      </c>
      <c r="B300" t="s">
        <v>22</v>
      </c>
      <c r="C300">
        <v>2005</v>
      </c>
      <c r="D300">
        <v>9</v>
      </c>
      <c r="E300" s="1">
        <v>0.24</v>
      </c>
      <c r="F300" s="1">
        <v>0.36000000000000398</v>
      </c>
      <c r="G300" s="1">
        <v>0.57000000000000794</v>
      </c>
      <c r="H300" s="1">
        <v>1.4500000000000099</v>
      </c>
      <c r="I300" s="1">
        <v>0.51</v>
      </c>
      <c r="J300">
        <v>10</v>
      </c>
      <c r="K300">
        <v>2</v>
      </c>
      <c r="L300">
        <f t="shared" si="16"/>
        <v>200509</v>
      </c>
      <c r="M300" s="1">
        <f t="shared" si="17"/>
        <v>-1.2885295180810727</v>
      </c>
    </row>
    <row r="301" spans="1:13" x14ac:dyDescent="0.25">
      <c r="A301" t="s">
        <v>21</v>
      </c>
      <c r="B301" t="s">
        <v>22</v>
      </c>
      <c r="C301">
        <v>2005</v>
      </c>
      <c r="D301">
        <v>10</v>
      </c>
      <c r="E301" s="1">
        <v>0.4</v>
      </c>
      <c r="F301" s="1">
        <v>0.60000000000000397</v>
      </c>
      <c r="G301" s="1">
        <v>0.86000000000000798</v>
      </c>
      <c r="H301" s="1">
        <v>1.31000000000001</v>
      </c>
      <c r="I301" s="1">
        <v>1.49</v>
      </c>
      <c r="J301">
        <v>41</v>
      </c>
      <c r="K301">
        <v>8</v>
      </c>
      <c r="L301">
        <f t="shared" si="16"/>
        <v>200510</v>
      </c>
      <c r="M301" s="1">
        <f t="shared" si="17"/>
        <v>-0.88721970663564798</v>
      </c>
    </row>
    <row r="302" spans="1:13" x14ac:dyDescent="0.25">
      <c r="A302" t="s">
        <v>21</v>
      </c>
      <c r="B302" t="s">
        <v>22</v>
      </c>
      <c r="C302">
        <v>2005</v>
      </c>
      <c r="D302">
        <v>11</v>
      </c>
      <c r="E302" s="1">
        <v>0.47</v>
      </c>
      <c r="F302" s="1">
        <v>1.07</v>
      </c>
      <c r="G302" s="1">
        <v>1.67</v>
      </c>
      <c r="H302" s="1">
        <v>2.49000000000001</v>
      </c>
      <c r="I302" s="1">
        <v>2.65</v>
      </c>
      <c r="J302">
        <v>30</v>
      </c>
      <c r="K302">
        <v>9</v>
      </c>
      <c r="L302">
        <f t="shared" si="16"/>
        <v>200511</v>
      </c>
      <c r="M302" s="1">
        <f t="shared" si="17"/>
        <v>-0.1013213258883644</v>
      </c>
    </row>
    <row r="303" spans="1:13" x14ac:dyDescent="0.25">
      <c r="A303" t="s">
        <v>21</v>
      </c>
      <c r="B303" t="s">
        <v>22</v>
      </c>
      <c r="C303">
        <v>2005</v>
      </c>
      <c r="D303">
        <v>12</v>
      </c>
      <c r="E303" s="1">
        <v>0.21</v>
      </c>
      <c r="F303" s="1">
        <v>0.56000000000000305</v>
      </c>
      <c r="G303" s="1">
        <v>0.95000000000000795</v>
      </c>
      <c r="H303" s="1">
        <v>2.4400000000000102</v>
      </c>
      <c r="I303" s="1">
        <v>2.7499999999999898</v>
      </c>
      <c r="J303">
        <v>65</v>
      </c>
      <c r="K303">
        <v>10</v>
      </c>
      <c r="L303">
        <f t="shared" si="16"/>
        <v>200512</v>
      </c>
      <c r="M303" s="1">
        <f t="shared" si="17"/>
        <v>-0.95410467520988695</v>
      </c>
    </row>
    <row r="304" spans="1:13" x14ac:dyDescent="0.25">
      <c r="A304" t="s">
        <v>21</v>
      </c>
      <c r="B304" t="s">
        <v>22</v>
      </c>
      <c r="C304">
        <v>2006</v>
      </c>
      <c r="D304">
        <v>1</v>
      </c>
      <c r="E304" s="1">
        <v>0.57999999999999996</v>
      </c>
      <c r="F304" s="1">
        <v>1.31</v>
      </c>
      <c r="G304" s="1">
        <v>1.68</v>
      </c>
      <c r="H304" s="1">
        <v>2.3500000000000099</v>
      </c>
      <c r="I304" s="1">
        <v>5.4199999999999902</v>
      </c>
      <c r="J304">
        <v>74</v>
      </c>
      <c r="K304">
        <v>12</v>
      </c>
      <c r="L304">
        <f t="shared" si="16"/>
        <v>200601</v>
      </c>
      <c r="M304" s="1">
        <f t="shared" si="17"/>
        <v>0.29998848555706031</v>
      </c>
    </row>
    <row r="305" spans="1:13" x14ac:dyDescent="0.25">
      <c r="A305" t="s">
        <v>21</v>
      </c>
      <c r="B305" t="s">
        <v>22</v>
      </c>
      <c r="C305">
        <v>2006</v>
      </c>
      <c r="D305">
        <v>2</v>
      </c>
      <c r="E305" s="1">
        <v>0.24</v>
      </c>
      <c r="F305" s="1">
        <v>0.40000000000000402</v>
      </c>
      <c r="G305" s="1">
        <v>0.62000000000000799</v>
      </c>
      <c r="H305" s="1">
        <v>2.1400000000000099</v>
      </c>
      <c r="I305" s="1">
        <v>1.85</v>
      </c>
      <c r="J305">
        <v>72</v>
      </c>
      <c r="K305">
        <v>13</v>
      </c>
      <c r="L305">
        <f t="shared" si="16"/>
        <v>200602</v>
      </c>
      <c r="M305" s="1">
        <f t="shared" si="17"/>
        <v>-1.2216445495068353</v>
      </c>
    </row>
    <row r="306" spans="1:13" x14ac:dyDescent="0.25">
      <c r="A306" t="s">
        <v>21</v>
      </c>
      <c r="B306" t="s">
        <v>22</v>
      </c>
      <c r="C306">
        <v>2006</v>
      </c>
      <c r="D306">
        <v>3</v>
      </c>
      <c r="E306" s="1">
        <v>0.51</v>
      </c>
      <c r="F306" s="1">
        <v>1.04</v>
      </c>
      <c r="G306" s="1">
        <v>1.6</v>
      </c>
      <c r="H306" s="1">
        <v>2.22000000000001</v>
      </c>
      <c r="I306" s="1">
        <v>2.9599999999999902</v>
      </c>
      <c r="J306">
        <v>54</v>
      </c>
      <c r="K306">
        <v>16</v>
      </c>
      <c r="L306">
        <f t="shared" si="16"/>
        <v>200603</v>
      </c>
      <c r="M306" s="1">
        <f t="shared" si="17"/>
        <v>-0.15148505231904255</v>
      </c>
    </row>
    <row r="307" spans="1:13" x14ac:dyDescent="0.25">
      <c r="A307" t="s">
        <v>21</v>
      </c>
      <c r="B307" t="s">
        <v>22</v>
      </c>
      <c r="C307">
        <v>2006</v>
      </c>
      <c r="D307">
        <v>4</v>
      </c>
      <c r="E307" s="1">
        <v>0.63</v>
      </c>
      <c r="F307" s="1">
        <v>1.3</v>
      </c>
      <c r="G307" s="1">
        <v>1.66</v>
      </c>
      <c r="H307" s="1">
        <v>2.72000000000001</v>
      </c>
      <c r="I307" s="1">
        <v>4.5799999999999903</v>
      </c>
      <c r="J307">
        <v>61</v>
      </c>
      <c r="K307">
        <v>15</v>
      </c>
      <c r="L307">
        <f t="shared" si="16"/>
        <v>200604</v>
      </c>
      <c r="M307" s="1">
        <f t="shared" si="17"/>
        <v>0.28326724341350096</v>
      </c>
    </row>
    <row r="308" spans="1:13" x14ac:dyDescent="0.25">
      <c r="A308" t="s">
        <v>21</v>
      </c>
      <c r="B308" t="s">
        <v>22</v>
      </c>
      <c r="C308">
        <v>2006</v>
      </c>
      <c r="D308">
        <v>5</v>
      </c>
      <c r="E308" s="1">
        <v>0.69</v>
      </c>
      <c r="F308" s="1">
        <v>1.56</v>
      </c>
      <c r="G308" s="1">
        <v>1.71</v>
      </c>
      <c r="H308" s="1">
        <v>2.5200000000000098</v>
      </c>
      <c r="I308" s="1">
        <v>3.62</v>
      </c>
      <c r="J308">
        <v>53</v>
      </c>
      <c r="K308">
        <v>13</v>
      </c>
      <c r="L308">
        <f t="shared" si="16"/>
        <v>200605</v>
      </c>
      <c r="M308" s="1">
        <f t="shared" si="17"/>
        <v>0.71801953914604444</v>
      </c>
    </row>
    <row r="309" spans="1:13" x14ac:dyDescent="0.25">
      <c r="A309" t="s">
        <v>21</v>
      </c>
      <c r="B309" t="s">
        <v>22</v>
      </c>
      <c r="C309">
        <v>2006</v>
      </c>
      <c r="D309">
        <v>6</v>
      </c>
      <c r="E309" s="1">
        <v>0.41</v>
      </c>
      <c r="F309" s="1">
        <v>1.02</v>
      </c>
      <c r="G309" s="1">
        <v>1.83</v>
      </c>
      <c r="H309" s="1">
        <v>3.0200000000000098</v>
      </c>
      <c r="I309" s="1">
        <v>3.1099999999999901</v>
      </c>
      <c r="J309">
        <v>35</v>
      </c>
      <c r="K309">
        <v>11</v>
      </c>
      <c r="L309">
        <f t="shared" si="16"/>
        <v>200606</v>
      </c>
      <c r="M309" s="1">
        <f t="shared" si="17"/>
        <v>-0.18492753660616129</v>
      </c>
    </row>
    <row r="310" spans="1:13" x14ac:dyDescent="0.25">
      <c r="A310" t="s">
        <v>21</v>
      </c>
      <c r="B310" t="s">
        <v>22</v>
      </c>
      <c r="C310">
        <v>2006</v>
      </c>
      <c r="D310">
        <v>7</v>
      </c>
      <c r="E310" s="1">
        <v>0.45</v>
      </c>
      <c r="F310" s="1">
        <v>1.25</v>
      </c>
      <c r="G310" s="1">
        <v>2.21</v>
      </c>
      <c r="H310" s="1">
        <v>3.26000000000001</v>
      </c>
      <c r="I310" s="1">
        <v>3.8699999999999899</v>
      </c>
      <c r="J310">
        <v>37</v>
      </c>
      <c r="K310">
        <v>10</v>
      </c>
      <c r="L310">
        <f t="shared" si="16"/>
        <v>200607</v>
      </c>
      <c r="M310" s="1">
        <f t="shared" si="17"/>
        <v>0.19966103269570407</v>
      </c>
    </row>
    <row r="311" spans="1:13" x14ac:dyDescent="0.25">
      <c r="A311" t="s">
        <v>21</v>
      </c>
      <c r="B311" t="s">
        <v>22</v>
      </c>
      <c r="C311">
        <v>2006</v>
      </c>
      <c r="D311">
        <v>8</v>
      </c>
      <c r="E311" s="1">
        <v>0.45</v>
      </c>
      <c r="F311" s="1">
        <v>1.1599999999999999</v>
      </c>
      <c r="G311" s="1">
        <v>1.97</v>
      </c>
      <c r="H311" s="1">
        <v>2.68</v>
      </c>
      <c r="I311" s="1">
        <v>3.7699999999999898</v>
      </c>
      <c r="J311">
        <v>52</v>
      </c>
      <c r="K311">
        <v>13</v>
      </c>
      <c r="L311">
        <f t="shared" si="16"/>
        <v>200608</v>
      </c>
      <c r="M311" s="1">
        <f t="shared" si="17"/>
        <v>4.9169853403669639E-2</v>
      </c>
    </row>
    <row r="312" spans="1:13" x14ac:dyDescent="0.25">
      <c r="A312" t="s">
        <v>21</v>
      </c>
      <c r="B312" t="s">
        <v>22</v>
      </c>
      <c r="C312">
        <v>2006</v>
      </c>
      <c r="D312">
        <v>9</v>
      </c>
      <c r="E312" s="1">
        <v>0.44</v>
      </c>
      <c r="F312" s="1">
        <v>1.21</v>
      </c>
      <c r="G312" s="1">
        <v>1.75</v>
      </c>
      <c r="H312" s="1">
        <v>2.9000000000000101</v>
      </c>
      <c r="I312" s="1">
        <v>5.0599999999999898</v>
      </c>
      <c r="J312">
        <v>72</v>
      </c>
      <c r="K312">
        <v>13</v>
      </c>
      <c r="L312">
        <f t="shared" si="16"/>
        <v>200609</v>
      </c>
      <c r="M312" s="1">
        <f t="shared" si="17"/>
        <v>0.13277606412146653</v>
      </c>
    </row>
    <row r="313" spans="1:13" x14ac:dyDescent="0.25">
      <c r="A313" t="s">
        <v>21</v>
      </c>
      <c r="B313" t="s">
        <v>22</v>
      </c>
      <c r="C313">
        <v>2006</v>
      </c>
      <c r="D313">
        <v>10</v>
      </c>
      <c r="E313" s="1">
        <v>0.31</v>
      </c>
      <c r="F313" s="1">
        <v>0.78000000000000502</v>
      </c>
      <c r="G313" s="1">
        <v>1.24</v>
      </c>
      <c r="H313" s="1">
        <v>2.1600000000000099</v>
      </c>
      <c r="I313" s="1">
        <v>5.4299999999999899</v>
      </c>
      <c r="J313">
        <v>79</v>
      </c>
      <c r="K313">
        <v>11</v>
      </c>
      <c r="L313">
        <f t="shared" si="16"/>
        <v>200610</v>
      </c>
      <c r="M313" s="1">
        <f t="shared" si="17"/>
        <v>-0.58623734805157768</v>
      </c>
    </row>
    <row r="314" spans="1:13" x14ac:dyDescent="0.25">
      <c r="A314" t="s">
        <v>21</v>
      </c>
      <c r="B314" t="s">
        <v>22</v>
      </c>
      <c r="C314">
        <v>2006</v>
      </c>
      <c r="D314">
        <v>11</v>
      </c>
      <c r="E314" s="1">
        <v>0.24</v>
      </c>
      <c r="F314" s="1">
        <v>0.56000000000000505</v>
      </c>
      <c r="G314" s="1">
        <v>0.88000000000001</v>
      </c>
      <c r="H314" s="1">
        <v>1.8600000000000101</v>
      </c>
      <c r="I314" s="1">
        <v>2.4599999999999902</v>
      </c>
      <c r="J314">
        <v>77</v>
      </c>
      <c r="K314">
        <v>10</v>
      </c>
      <c r="L314">
        <f t="shared" si="16"/>
        <v>200611</v>
      </c>
      <c r="M314" s="1">
        <f t="shared" si="17"/>
        <v>-0.95410467520988362</v>
      </c>
    </row>
    <row r="315" spans="1:13" x14ac:dyDescent="0.25">
      <c r="A315" t="s">
        <v>21</v>
      </c>
      <c r="B315" t="s">
        <v>22</v>
      </c>
      <c r="C315">
        <v>2006</v>
      </c>
      <c r="D315">
        <v>12</v>
      </c>
      <c r="E315" s="1">
        <v>0.9</v>
      </c>
      <c r="F315" s="1">
        <v>1.1499999999999999</v>
      </c>
      <c r="G315" s="1">
        <v>1.28000000000001</v>
      </c>
      <c r="H315" s="1">
        <v>1.74000000000001</v>
      </c>
      <c r="I315" s="1">
        <v>2.9399999999999902</v>
      </c>
      <c r="J315">
        <v>49</v>
      </c>
      <c r="K315">
        <v>9</v>
      </c>
      <c r="L315">
        <f t="shared" si="16"/>
        <v>200612</v>
      </c>
      <c r="M315" s="1">
        <f t="shared" si="17"/>
        <v>3.2448611260110262E-2</v>
      </c>
    </row>
    <row r="316" spans="1:13" x14ac:dyDescent="0.25">
      <c r="A316" t="s">
        <v>21</v>
      </c>
      <c r="B316" t="s">
        <v>22</v>
      </c>
      <c r="C316">
        <v>2007</v>
      </c>
      <c r="D316">
        <v>1</v>
      </c>
      <c r="E316" s="1">
        <v>0.15</v>
      </c>
      <c r="F316" s="1">
        <v>0.72000000000000497</v>
      </c>
      <c r="G316" s="1">
        <v>0.93000000000001004</v>
      </c>
      <c r="H316" s="1">
        <v>1.5800000000000101</v>
      </c>
      <c r="I316" s="1">
        <v>2.8299999999999899</v>
      </c>
      <c r="J316">
        <v>69</v>
      </c>
      <c r="K316">
        <v>16</v>
      </c>
      <c r="L316">
        <f t="shared" si="16"/>
        <v>200701</v>
      </c>
      <c r="M316" s="1">
        <f t="shared" si="17"/>
        <v>-0.68656480091293393</v>
      </c>
    </row>
    <row r="317" spans="1:13" x14ac:dyDescent="0.25">
      <c r="A317" t="s">
        <v>21</v>
      </c>
      <c r="B317" t="s">
        <v>22</v>
      </c>
      <c r="C317">
        <v>2007</v>
      </c>
      <c r="D317">
        <v>2</v>
      </c>
      <c r="E317" s="1">
        <v>0.17</v>
      </c>
      <c r="F317" s="1">
        <v>0.31000000000000499</v>
      </c>
      <c r="G317" s="1">
        <v>0.51000000000001</v>
      </c>
      <c r="H317" s="1">
        <v>0.76000000000001</v>
      </c>
      <c r="I317" s="1">
        <v>1.2</v>
      </c>
      <c r="J317">
        <v>50</v>
      </c>
      <c r="K317">
        <v>14</v>
      </c>
      <c r="L317">
        <f t="shared" si="16"/>
        <v>200702</v>
      </c>
      <c r="M317" s="1">
        <f t="shared" si="17"/>
        <v>-1.372135728798868</v>
      </c>
    </row>
    <row r="318" spans="1:13" x14ac:dyDescent="0.25">
      <c r="A318" t="s">
        <v>21</v>
      </c>
      <c r="B318" t="s">
        <v>22</v>
      </c>
      <c r="C318">
        <v>2007</v>
      </c>
      <c r="D318">
        <v>3</v>
      </c>
      <c r="E318" s="1">
        <v>0.24</v>
      </c>
      <c r="F318" s="1">
        <v>0.89000000000000501</v>
      </c>
      <c r="G318" s="1">
        <v>1.50000000000001</v>
      </c>
      <c r="H318" s="1">
        <v>2.0200000000000098</v>
      </c>
      <c r="I318" s="1">
        <v>2.69999999999999</v>
      </c>
      <c r="J318">
        <v>43</v>
      </c>
      <c r="K318">
        <v>9</v>
      </c>
      <c r="L318">
        <f t="shared" si="16"/>
        <v>200703</v>
      </c>
      <c r="M318" s="1">
        <f t="shared" si="17"/>
        <v>-0.40230368447242471</v>
      </c>
    </row>
    <row r="319" spans="1:13" x14ac:dyDescent="0.25">
      <c r="A319" t="s">
        <v>21</v>
      </c>
      <c r="B319" t="s">
        <v>22</v>
      </c>
      <c r="C319">
        <v>2007</v>
      </c>
      <c r="D319">
        <v>4</v>
      </c>
      <c r="E319" s="1">
        <v>0.17</v>
      </c>
      <c r="F319" s="1">
        <v>0.630000000000005</v>
      </c>
      <c r="G319" s="1">
        <v>0.95000000000001095</v>
      </c>
      <c r="H319" s="1">
        <v>1.31000000000001</v>
      </c>
      <c r="I319" s="1">
        <v>1.72</v>
      </c>
      <c r="J319">
        <v>38</v>
      </c>
      <c r="K319">
        <v>10</v>
      </c>
      <c r="L319">
        <f t="shared" si="16"/>
        <v>200704</v>
      </c>
      <c r="M319" s="1">
        <f t="shared" si="17"/>
        <v>-0.83705598020496819</v>
      </c>
    </row>
    <row r="320" spans="1:13" x14ac:dyDescent="0.25">
      <c r="A320" t="s">
        <v>21</v>
      </c>
      <c r="B320" t="s">
        <v>22</v>
      </c>
      <c r="C320">
        <v>2007</v>
      </c>
      <c r="D320">
        <v>5</v>
      </c>
      <c r="E320" s="1">
        <v>0.34</v>
      </c>
      <c r="F320" s="1">
        <v>0.85000000000000497</v>
      </c>
      <c r="G320" s="1">
        <v>0.96000000000000996</v>
      </c>
      <c r="H320" s="1">
        <v>1.47000000000001</v>
      </c>
      <c r="I320" s="1">
        <v>1.84</v>
      </c>
      <c r="J320">
        <v>35</v>
      </c>
      <c r="K320">
        <v>8</v>
      </c>
      <c r="L320">
        <f t="shared" si="16"/>
        <v>200705</v>
      </c>
      <c r="M320" s="1">
        <f t="shared" si="17"/>
        <v>-0.46918865304666219</v>
      </c>
    </row>
    <row r="321" spans="1:13" x14ac:dyDescent="0.25">
      <c r="A321" t="s">
        <v>21</v>
      </c>
      <c r="B321" t="s">
        <v>22</v>
      </c>
      <c r="C321">
        <v>2007</v>
      </c>
      <c r="D321">
        <v>6</v>
      </c>
      <c r="E321" s="1">
        <v>0.63</v>
      </c>
      <c r="F321" s="1">
        <v>1.1399999999999999</v>
      </c>
      <c r="G321" s="1">
        <v>1.8900000000000099</v>
      </c>
      <c r="H321" s="1">
        <v>2.99000000000001</v>
      </c>
      <c r="I321" s="1">
        <v>2.1899999999999902</v>
      </c>
      <c r="J321">
        <v>19</v>
      </c>
      <c r="K321">
        <v>9</v>
      </c>
      <c r="L321">
        <f t="shared" si="16"/>
        <v>200706</v>
      </c>
      <c r="M321" s="1">
        <f t="shared" si="17"/>
        <v>1.5727369116550882E-2</v>
      </c>
    </row>
    <row r="322" spans="1:13" x14ac:dyDescent="0.25">
      <c r="A322" t="s">
        <v>21</v>
      </c>
      <c r="B322" t="s">
        <v>22</v>
      </c>
      <c r="C322">
        <v>2007</v>
      </c>
      <c r="D322">
        <v>7</v>
      </c>
      <c r="E322" s="1">
        <v>0.53</v>
      </c>
      <c r="F322" s="1">
        <v>0.98000000000000498</v>
      </c>
      <c r="G322" s="1">
        <v>1.6900000000000099</v>
      </c>
      <c r="H322" s="1">
        <v>2.5900000000000101</v>
      </c>
      <c r="I322" s="1">
        <v>3.1899999999999902</v>
      </c>
      <c r="J322">
        <v>48</v>
      </c>
      <c r="K322">
        <v>12</v>
      </c>
      <c r="L322">
        <f t="shared" si="16"/>
        <v>200707</v>
      </c>
      <c r="M322" s="1">
        <f t="shared" si="17"/>
        <v>-0.25181250518039044</v>
      </c>
    </row>
    <row r="323" spans="1:13" x14ac:dyDescent="0.25">
      <c r="A323" t="s">
        <v>21</v>
      </c>
      <c r="B323" t="s">
        <v>22</v>
      </c>
      <c r="C323">
        <v>2007</v>
      </c>
      <c r="D323">
        <v>8</v>
      </c>
      <c r="E323" s="1">
        <v>0.98</v>
      </c>
      <c r="F323" s="1">
        <v>1.94</v>
      </c>
      <c r="G323" s="1">
        <v>2.3200000000000101</v>
      </c>
      <c r="H323" s="1">
        <v>2.9100000000000099</v>
      </c>
      <c r="I323" s="1">
        <v>2.6399999999999899</v>
      </c>
      <c r="J323">
        <v>19</v>
      </c>
      <c r="K323">
        <v>8</v>
      </c>
      <c r="L323">
        <f t="shared" si="16"/>
        <v>200708</v>
      </c>
      <c r="M323" s="1">
        <f t="shared" si="17"/>
        <v>1.3534267406013001</v>
      </c>
    </row>
    <row r="324" spans="1:13" x14ac:dyDescent="0.25">
      <c r="A324" t="s">
        <v>21</v>
      </c>
      <c r="B324" t="s">
        <v>22</v>
      </c>
      <c r="C324">
        <v>2007</v>
      </c>
      <c r="D324">
        <v>9</v>
      </c>
      <c r="E324" s="1">
        <v>0.55000000000000004</v>
      </c>
      <c r="F324" s="1">
        <v>1.89</v>
      </c>
      <c r="G324" s="1">
        <v>2.3200000000000101</v>
      </c>
      <c r="H324" s="1">
        <v>4.1300000000000097</v>
      </c>
      <c r="I324" s="1">
        <v>2.48999999999999</v>
      </c>
      <c r="J324">
        <v>19</v>
      </c>
      <c r="K324">
        <v>6</v>
      </c>
      <c r="L324">
        <f t="shared" si="16"/>
        <v>200709</v>
      </c>
      <c r="M324" s="1">
        <f t="shared" si="17"/>
        <v>1.2698205298835032</v>
      </c>
    </row>
    <row r="325" spans="1:13" x14ac:dyDescent="0.25">
      <c r="A325" t="s">
        <v>21</v>
      </c>
      <c r="B325" t="s">
        <v>22</v>
      </c>
      <c r="C325">
        <v>2007</v>
      </c>
      <c r="D325">
        <v>10</v>
      </c>
      <c r="E325" s="1">
        <v>0.44</v>
      </c>
      <c r="F325" s="1">
        <v>1.81</v>
      </c>
      <c r="G325" s="1">
        <v>2.22000000000001</v>
      </c>
      <c r="H325" s="1">
        <v>3.1800000000000099</v>
      </c>
      <c r="I325" s="1">
        <v>3.8199999999999901</v>
      </c>
      <c r="J325">
        <v>49</v>
      </c>
      <c r="K325">
        <v>8</v>
      </c>
      <c r="L325">
        <f t="shared" si="16"/>
        <v>200710</v>
      </c>
      <c r="M325" s="1">
        <f t="shared" si="17"/>
        <v>1.1360505927350286</v>
      </c>
    </row>
    <row r="326" spans="1:13" x14ac:dyDescent="0.25">
      <c r="A326" t="s">
        <v>21</v>
      </c>
      <c r="B326" t="s">
        <v>22</v>
      </c>
      <c r="C326">
        <v>2007</v>
      </c>
      <c r="D326">
        <v>11</v>
      </c>
      <c r="E326" s="1">
        <v>0.39</v>
      </c>
      <c r="F326" s="1">
        <v>1.25</v>
      </c>
      <c r="G326" s="1">
        <v>1.53000000000001</v>
      </c>
      <c r="H326" s="1">
        <v>2.6200000000000099</v>
      </c>
      <c r="I326" s="1">
        <v>3.3799999999999901</v>
      </c>
      <c r="J326">
        <v>47</v>
      </c>
      <c r="K326">
        <v>11</v>
      </c>
      <c r="L326">
        <f t="shared" ref="L326:L389" si="18">C326*100+D326</f>
        <v>200711</v>
      </c>
      <c r="M326" s="1">
        <f t="shared" si="17"/>
        <v>0.19966103269570407</v>
      </c>
    </row>
    <row r="327" spans="1:13" x14ac:dyDescent="0.25">
      <c r="A327" t="s">
        <v>21</v>
      </c>
      <c r="B327" t="s">
        <v>22</v>
      </c>
      <c r="C327">
        <v>2007</v>
      </c>
      <c r="D327">
        <v>12</v>
      </c>
      <c r="E327" s="1">
        <v>0.46</v>
      </c>
      <c r="F327" s="1">
        <v>0.93000000000000405</v>
      </c>
      <c r="G327" s="1">
        <v>1.27000000000001</v>
      </c>
      <c r="H327" s="1">
        <v>1.8200000000000101</v>
      </c>
      <c r="I327" s="1">
        <v>5.1499999999999897</v>
      </c>
      <c r="J327">
        <v>94</v>
      </c>
      <c r="K327">
        <v>18</v>
      </c>
      <c r="L327">
        <f t="shared" si="18"/>
        <v>200712</v>
      </c>
      <c r="M327" s="1">
        <f t="shared" ref="M327:M390" si="19">(F327-F$3)/F$2</f>
        <v>-0.33541871589818884</v>
      </c>
    </row>
    <row r="328" spans="1:13" x14ac:dyDescent="0.25">
      <c r="A328" t="s">
        <v>21</v>
      </c>
      <c r="B328" t="s">
        <v>22</v>
      </c>
      <c r="C328">
        <v>2008</v>
      </c>
      <c r="D328">
        <v>1</v>
      </c>
      <c r="E328" s="1">
        <v>0.26</v>
      </c>
      <c r="F328" s="1">
        <v>0.73000000000000398</v>
      </c>
      <c r="G328" s="1">
        <v>1.1000000000000101</v>
      </c>
      <c r="H328" s="1">
        <v>1.7000000000000099</v>
      </c>
      <c r="I328" s="1">
        <v>2.5</v>
      </c>
      <c r="J328">
        <v>58</v>
      </c>
      <c r="K328">
        <v>15</v>
      </c>
      <c r="L328">
        <f t="shared" si="18"/>
        <v>200801</v>
      </c>
      <c r="M328" s="1">
        <f t="shared" si="19"/>
        <v>-0.66984355876937629</v>
      </c>
    </row>
    <row r="329" spans="1:13" x14ac:dyDescent="0.25">
      <c r="A329" t="s">
        <v>21</v>
      </c>
      <c r="B329" t="s">
        <v>22</v>
      </c>
      <c r="C329">
        <v>2008</v>
      </c>
      <c r="D329">
        <v>2</v>
      </c>
      <c r="E329" s="1">
        <v>0.33</v>
      </c>
      <c r="F329" s="1">
        <v>0.93000000000000405</v>
      </c>
      <c r="G329" s="1">
        <v>1.23000000000001</v>
      </c>
      <c r="H329" s="1">
        <v>1.8300000000000101</v>
      </c>
      <c r="I329" s="1">
        <v>3.3899999999999899</v>
      </c>
      <c r="J329">
        <v>74</v>
      </c>
      <c r="K329">
        <v>16</v>
      </c>
      <c r="L329">
        <f t="shared" si="18"/>
        <v>200802</v>
      </c>
      <c r="M329" s="1">
        <f t="shared" si="19"/>
        <v>-0.33541871589818884</v>
      </c>
    </row>
    <row r="330" spans="1:13" x14ac:dyDescent="0.25">
      <c r="A330" t="s">
        <v>21</v>
      </c>
      <c r="B330" t="s">
        <v>22</v>
      </c>
      <c r="C330">
        <v>2008</v>
      </c>
      <c r="D330">
        <v>3</v>
      </c>
      <c r="E330" s="1">
        <v>0.33</v>
      </c>
      <c r="F330" s="1">
        <v>1.05</v>
      </c>
      <c r="G330" s="1">
        <v>1.48000000000001</v>
      </c>
      <c r="H330" s="1">
        <v>2.1800000000000099</v>
      </c>
      <c r="I330" s="1">
        <v>4.1699999999999902</v>
      </c>
      <c r="J330">
        <v>82</v>
      </c>
      <c r="K330">
        <v>13</v>
      </c>
      <c r="L330">
        <f t="shared" si="18"/>
        <v>200803</v>
      </c>
      <c r="M330" s="1">
        <f t="shared" si="19"/>
        <v>-0.13476381017548317</v>
      </c>
    </row>
    <row r="331" spans="1:13" x14ac:dyDescent="0.25">
      <c r="A331" t="s">
        <v>21</v>
      </c>
      <c r="B331" t="s">
        <v>22</v>
      </c>
      <c r="C331">
        <v>2008</v>
      </c>
      <c r="D331">
        <v>4</v>
      </c>
      <c r="E331" s="1">
        <v>0.34</v>
      </c>
      <c r="F331" s="1">
        <v>0.86000000000000498</v>
      </c>
      <c r="G331" s="1">
        <v>1.27000000000001</v>
      </c>
      <c r="H331" s="1">
        <v>1.79000000000001</v>
      </c>
      <c r="I331" s="1">
        <v>3.9999999999999898</v>
      </c>
      <c r="J331">
        <v>68</v>
      </c>
      <c r="K331">
        <v>9</v>
      </c>
      <c r="L331">
        <f t="shared" si="18"/>
        <v>200804</v>
      </c>
      <c r="M331" s="1">
        <f t="shared" si="19"/>
        <v>-0.45246741090310283</v>
      </c>
    </row>
    <row r="332" spans="1:13" x14ac:dyDescent="0.25">
      <c r="A332" t="s">
        <v>21</v>
      </c>
      <c r="B332" t="s">
        <v>22</v>
      </c>
      <c r="C332">
        <v>2008</v>
      </c>
      <c r="D332">
        <v>5</v>
      </c>
      <c r="E332" s="1">
        <v>0.64</v>
      </c>
      <c r="F332" s="1">
        <v>0.82000000000000395</v>
      </c>
      <c r="G332" s="1">
        <v>0.96000000000001096</v>
      </c>
      <c r="H332" s="1">
        <v>1.6400000000000099</v>
      </c>
      <c r="I332" s="1">
        <v>3.1799999999999899</v>
      </c>
      <c r="J332">
        <v>53</v>
      </c>
      <c r="K332">
        <v>15</v>
      </c>
      <c r="L332">
        <f t="shared" si="18"/>
        <v>200805</v>
      </c>
      <c r="M332" s="1">
        <f t="shared" si="19"/>
        <v>-0.51935237947734203</v>
      </c>
    </row>
    <row r="333" spans="1:13" x14ac:dyDescent="0.25">
      <c r="A333" t="s">
        <v>21</v>
      </c>
      <c r="B333" t="s">
        <v>22</v>
      </c>
      <c r="C333">
        <v>2008</v>
      </c>
      <c r="D333">
        <v>6</v>
      </c>
      <c r="E333" s="1">
        <v>0.65</v>
      </c>
      <c r="F333" s="1">
        <v>1.62</v>
      </c>
      <c r="G333" s="1">
        <v>2.1300000000000101</v>
      </c>
      <c r="H333" s="1">
        <v>2.8800000000000101</v>
      </c>
      <c r="I333" s="1">
        <v>3.9399999999999902</v>
      </c>
      <c r="J333">
        <v>35</v>
      </c>
      <c r="K333">
        <v>12</v>
      </c>
      <c r="L333">
        <f t="shared" si="18"/>
        <v>200806</v>
      </c>
      <c r="M333" s="1">
        <f t="shared" si="19"/>
        <v>0.81834699200740069</v>
      </c>
    </row>
    <row r="334" spans="1:13" x14ac:dyDescent="0.25">
      <c r="A334" t="s">
        <v>21</v>
      </c>
      <c r="B334" t="s">
        <v>22</v>
      </c>
      <c r="C334">
        <v>2008</v>
      </c>
      <c r="D334">
        <v>7</v>
      </c>
      <c r="E334" s="1">
        <v>0.72</v>
      </c>
      <c r="F334" s="1">
        <v>2.0499999999999998</v>
      </c>
      <c r="G334" s="1">
        <v>3.4400000000000102</v>
      </c>
      <c r="H334" s="1">
        <v>4.7300000000000102</v>
      </c>
      <c r="I334" s="1">
        <v>6.2399999999999904</v>
      </c>
      <c r="J334">
        <v>44</v>
      </c>
      <c r="K334">
        <v>12</v>
      </c>
      <c r="L334">
        <f t="shared" si="18"/>
        <v>200807</v>
      </c>
      <c r="M334" s="1">
        <f t="shared" si="19"/>
        <v>1.5373604041804529</v>
      </c>
    </row>
    <row r="335" spans="1:13" x14ac:dyDescent="0.25">
      <c r="A335" t="s">
        <v>21</v>
      </c>
      <c r="B335" t="s">
        <v>22</v>
      </c>
      <c r="C335">
        <v>2008</v>
      </c>
      <c r="D335">
        <v>8</v>
      </c>
      <c r="E335" s="1">
        <v>0.19</v>
      </c>
      <c r="F335" s="1">
        <v>0.66000000000000503</v>
      </c>
      <c r="G335" s="1">
        <v>1.0900000000000101</v>
      </c>
      <c r="H335" s="1">
        <v>2.42</v>
      </c>
      <c r="I335" s="1">
        <v>1.1599999999999999</v>
      </c>
      <c r="J335">
        <v>22</v>
      </c>
      <c r="K335">
        <v>6</v>
      </c>
      <c r="L335">
        <f t="shared" si="18"/>
        <v>200808</v>
      </c>
      <c r="M335" s="1">
        <f t="shared" si="19"/>
        <v>-0.78689225377429006</v>
      </c>
    </row>
    <row r="336" spans="1:13" x14ac:dyDescent="0.25">
      <c r="A336" t="s">
        <v>21</v>
      </c>
      <c r="B336" t="s">
        <v>22</v>
      </c>
      <c r="C336">
        <v>2008</v>
      </c>
      <c r="D336">
        <v>9</v>
      </c>
      <c r="E336" s="1">
        <v>0.22</v>
      </c>
      <c r="F336" s="1">
        <v>0.49000000000000499</v>
      </c>
      <c r="G336" s="1">
        <v>0.66000000000001202</v>
      </c>
      <c r="H336" s="1">
        <v>1.58</v>
      </c>
      <c r="I336" s="1">
        <v>0.67</v>
      </c>
      <c r="J336">
        <v>16</v>
      </c>
      <c r="K336">
        <v>5</v>
      </c>
      <c r="L336">
        <f t="shared" si="18"/>
        <v>200809</v>
      </c>
      <c r="M336" s="1">
        <f t="shared" si="19"/>
        <v>-1.0711533702147993</v>
      </c>
    </row>
    <row r="337" spans="1:13" x14ac:dyDescent="0.25">
      <c r="A337" t="s">
        <v>21</v>
      </c>
      <c r="B337" t="s">
        <v>22</v>
      </c>
      <c r="C337">
        <v>2008</v>
      </c>
      <c r="D337">
        <v>10</v>
      </c>
      <c r="E337" s="1">
        <v>0.27</v>
      </c>
      <c r="F337" s="1">
        <v>0.56000000000000505</v>
      </c>
      <c r="G337" s="1">
        <v>0.81000000000001204</v>
      </c>
      <c r="H337" s="1">
        <v>1.4</v>
      </c>
      <c r="I337" s="1">
        <v>1.47</v>
      </c>
      <c r="J337">
        <v>32</v>
      </c>
      <c r="K337">
        <v>6</v>
      </c>
      <c r="L337">
        <f t="shared" si="18"/>
        <v>200810</v>
      </c>
      <c r="M337" s="1">
        <f t="shared" si="19"/>
        <v>-0.95410467520988362</v>
      </c>
    </row>
    <row r="338" spans="1:13" x14ac:dyDescent="0.25">
      <c r="A338" t="s">
        <v>21</v>
      </c>
      <c r="B338" t="s">
        <v>22</v>
      </c>
      <c r="C338">
        <v>2008</v>
      </c>
      <c r="D338">
        <v>11</v>
      </c>
      <c r="E338" s="1">
        <v>0.23</v>
      </c>
      <c r="F338" s="1">
        <v>0.61000000000000498</v>
      </c>
      <c r="G338" s="1">
        <v>0.83000000000001295</v>
      </c>
      <c r="H338" s="1">
        <v>1.1200000000000001</v>
      </c>
      <c r="I338" s="1">
        <v>2.8699999999999899</v>
      </c>
      <c r="J338">
        <v>75</v>
      </c>
      <c r="K338">
        <v>13</v>
      </c>
      <c r="L338">
        <f t="shared" si="18"/>
        <v>200811</v>
      </c>
      <c r="M338" s="1">
        <f t="shared" si="19"/>
        <v>-0.8704984644920869</v>
      </c>
    </row>
    <row r="339" spans="1:13" x14ac:dyDescent="0.25">
      <c r="A339" t="s">
        <v>21</v>
      </c>
      <c r="B339" t="s">
        <v>22</v>
      </c>
      <c r="C339">
        <v>2008</v>
      </c>
      <c r="D339">
        <v>12</v>
      </c>
      <c r="E339" s="1">
        <v>0.41</v>
      </c>
      <c r="F339" s="1">
        <v>1.21</v>
      </c>
      <c r="G339" s="1">
        <v>1.56000000000001</v>
      </c>
      <c r="H339" s="1">
        <v>1.91</v>
      </c>
      <c r="I339" s="1">
        <v>6.7899999999999903</v>
      </c>
      <c r="J339">
        <v>125</v>
      </c>
      <c r="K339">
        <v>18</v>
      </c>
      <c r="L339">
        <f t="shared" si="18"/>
        <v>200812</v>
      </c>
      <c r="M339" s="1">
        <f t="shared" si="19"/>
        <v>0.13277606412146653</v>
      </c>
    </row>
    <row r="340" spans="1:13" x14ac:dyDescent="0.25">
      <c r="A340" t="s">
        <v>21</v>
      </c>
      <c r="B340" t="s">
        <v>22</v>
      </c>
      <c r="C340">
        <v>2009</v>
      </c>
      <c r="D340">
        <v>1</v>
      </c>
      <c r="E340" s="1">
        <v>0.26</v>
      </c>
      <c r="F340" s="1">
        <v>0.84000000000000496</v>
      </c>
      <c r="G340" s="1">
        <v>1.5800000000000101</v>
      </c>
      <c r="H340" s="1">
        <v>2.02</v>
      </c>
      <c r="I340" s="1">
        <v>5.0399999999999903</v>
      </c>
      <c r="J340">
        <v>97</v>
      </c>
      <c r="K340">
        <v>16</v>
      </c>
      <c r="L340">
        <f t="shared" si="18"/>
        <v>200901</v>
      </c>
      <c r="M340" s="1">
        <f t="shared" si="19"/>
        <v>-0.4859098951902216</v>
      </c>
    </row>
    <row r="341" spans="1:13" x14ac:dyDescent="0.25">
      <c r="A341" t="s">
        <v>21</v>
      </c>
      <c r="B341" t="s">
        <v>22</v>
      </c>
      <c r="C341">
        <v>2009</v>
      </c>
      <c r="D341">
        <v>2</v>
      </c>
      <c r="E341" s="1">
        <v>0.14000000000000001</v>
      </c>
      <c r="F341" s="1">
        <v>0.41000000000000503</v>
      </c>
      <c r="G341" s="1">
        <v>0.65000000000001301</v>
      </c>
      <c r="H341" s="1">
        <v>1.37</v>
      </c>
      <c r="I341" s="1">
        <v>1.75</v>
      </c>
      <c r="J341">
        <v>52</v>
      </c>
      <c r="K341">
        <v>12</v>
      </c>
      <c r="L341">
        <f t="shared" si="18"/>
        <v>200902</v>
      </c>
      <c r="M341" s="1">
        <f t="shared" si="19"/>
        <v>-1.2049233073632741</v>
      </c>
    </row>
    <row r="342" spans="1:13" x14ac:dyDescent="0.25">
      <c r="A342" t="s">
        <v>21</v>
      </c>
      <c r="B342" t="s">
        <v>22</v>
      </c>
      <c r="C342">
        <v>2009</v>
      </c>
      <c r="D342">
        <v>3</v>
      </c>
      <c r="E342" s="1">
        <v>0.2</v>
      </c>
      <c r="F342" s="1">
        <v>0.62000000000000499</v>
      </c>
      <c r="G342" s="1">
        <v>1.02000000000001</v>
      </c>
      <c r="H342" s="1">
        <v>1.38</v>
      </c>
      <c r="I342" s="1">
        <v>3.4999999999999898</v>
      </c>
      <c r="J342">
        <v>80</v>
      </c>
      <c r="K342">
        <v>13</v>
      </c>
      <c r="L342">
        <f t="shared" si="18"/>
        <v>200903</v>
      </c>
      <c r="M342" s="1">
        <f t="shared" si="19"/>
        <v>-0.8537772223485276</v>
      </c>
    </row>
    <row r="343" spans="1:13" x14ac:dyDescent="0.25">
      <c r="A343" t="s">
        <v>21</v>
      </c>
      <c r="B343" t="s">
        <v>22</v>
      </c>
      <c r="C343">
        <v>2009</v>
      </c>
      <c r="D343">
        <v>4</v>
      </c>
      <c r="E343" s="1">
        <v>0.25</v>
      </c>
      <c r="F343" s="1">
        <v>0.510000000000005</v>
      </c>
      <c r="G343" s="1">
        <v>0.90000000000001301</v>
      </c>
      <c r="H343" s="1">
        <v>1.78</v>
      </c>
      <c r="I343" s="1">
        <v>3.5999999999999899</v>
      </c>
      <c r="J343">
        <v>87</v>
      </c>
      <c r="K343">
        <v>16</v>
      </c>
      <c r="L343">
        <f t="shared" si="18"/>
        <v>200904</v>
      </c>
      <c r="M343" s="1">
        <f t="shared" si="19"/>
        <v>-1.0377108859276805</v>
      </c>
    </row>
    <row r="344" spans="1:13" x14ac:dyDescent="0.25">
      <c r="A344" t="s">
        <v>21</v>
      </c>
      <c r="B344" t="s">
        <v>22</v>
      </c>
      <c r="C344">
        <v>2009</v>
      </c>
      <c r="D344">
        <v>5</v>
      </c>
      <c r="E344" s="1">
        <v>0.69</v>
      </c>
      <c r="F344" s="1">
        <v>2.0299999999999998</v>
      </c>
      <c r="G344" s="1">
        <v>2.7900000000000098</v>
      </c>
      <c r="H344" s="1">
        <v>3.86</v>
      </c>
      <c r="I344" s="1">
        <v>9.1099999999999905</v>
      </c>
      <c r="J344">
        <v>98</v>
      </c>
      <c r="K344">
        <v>19</v>
      </c>
      <c r="L344">
        <f t="shared" si="18"/>
        <v>200905</v>
      </c>
      <c r="M344" s="1">
        <f t="shared" si="19"/>
        <v>1.5039179198933341</v>
      </c>
    </row>
    <row r="345" spans="1:13" x14ac:dyDescent="0.25">
      <c r="A345" t="s">
        <v>21</v>
      </c>
      <c r="B345" t="s">
        <v>22</v>
      </c>
      <c r="C345">
        <v>2009</v>
      </c>
      <c r="D345">
        <v>6</v>
      </c>
      <c r="E345" s="1">
        <v>1.17</v>
      </c>
      <c r="F345" s="1">
        <v>2.14</v>
      </c>
      <c r="G345" s="1">
        <v>3.51000000000001</v>
      </c>
      <c r="H345" s="1">
        <v>4.7500000000000098</v>
      </c>
      <c r="I345" s="1">
        <v>14.229999999999899</v>
      </c>
      <c r="J345">
        <v>102</v>
      </c>
      <c r="K345">
        <v>14</v>
      </c>
      <c r="L345">
        <f t="shared" si="18"/>
        <v>200906</v>
      </c>
      <c r="M345" s="1">
        <f t="shared" si="19"/>
        <v>1.6878515834724876</v>
      </c>
    </row>
    <row r="346" spans="1:13" x14ac:dyDescent="0.25">
      <c r="A346" t="s">
        <v>21</v>
      </c>
      <c r="B346" t="s">
        <v>22</v>
      </c>
      <c r="C346">
        <v>2009</v>
      </c>
      <c r="D346">
        <v>7</v>
      </c>
      <c r="E346" s="1">
        <v>0.63</v>
      </c>
      <c r="F346" s="1">
        <v>1.53</v>
      </c>
      <c r="G346" s="1">
        <v>2.80000000000001</v>
      </c>
      <c r="H346" s="1">
        <v>4.3</v>
      </c>
      <c r="I346" s="1">
        <v>6.4199999999999902</v>
      </c>
      <c r="J346">
        <v>65</v>
      </c>
      <c r="K346">
        <v>15</v>
      </c>
      <c r="L346">
        <f t="shared" si="18"/>
        <v>200907</v>
      </c>
      <c r="M346" s="1">
        <f t="shared" si="19"/>
        <v>0.66785581271536631</v>
      </c>
    </row>
    <row r="347" spans="1:13" x14ac:dyDescent="0.25">
      <c r="A347" t="s">
        <v>21</v>
      </c>
      <c r="B347" t="s">
        <v>22</v>
      </c>
      <c r="C347">
        <v>2009</v>
      </c>
      <c r="D347">
        <v>8</v>
      </c>
      <c r="E347" s="1">
        <v>1.05</v>
      </c>
      <c r="F347" s="1">
        <v>1.82</v>
      </c>
      <c r="G347" s="1">
        <v>2.51000000000001</v>
      </c>
      <c r="H347" s="1">
        <v>4.25</v>
      </c>
      <c r="I347" s="1">
        <v>3.5499999999999901</v>
      </c>
      <c r="J347">
        <v>40</v>
      </c>
      <c r="K347">
        <v>12</v>
      </c>
      <c r="L347">
        <f t="shared" si="18"/>
        <v>200908</v>
      </c>
      <c r="M347" s="1">
        <f t="shared" si="19"/>
        <v>1.152771834878588</v>
      </c>
    </row>
    <row r="348" spans="1:13" x14ac:dyDescent="0.25">
      <c r="A348" t="s">
        <v>21</v>
      </c>
      <c r="B348" t="s">
        <v>22</v>
      </c>
      <c r="C348">
        <v>2009</v>
      </c>
      <c r="D348">
        <v>9</v>
      </c>
      <c r="E348" s="1">
        <v>0.81</v>
      </c>
      <c r="F348" s="1">
        <v>1.29</v>
      </c>
      <c r="G348" s="1">
        <v>2.4400000000000102</v>
      </c>
      <c r="H348" s="1">
        <v>3.0700000000000101</v>
      </c>
      <c r="I348" s="1">
        <v>4.8799999999999901</v>
      </c>
      <c r="J348">
        <v>48</v>
      </c>
      <c r="K348">
        <v>13</v>
      </c>
      <c r="L348">
        <f t="shared" si="18"/>
        <v>200909</v>
      </c>
      <c r="M348" s="1">
        <f t="shared" si="19"/>
        <v>0.2665460012699416</v>
      </c>
    </row>
    <row r="349" spans="1:13" x14ac:dyDescent="0.25">
      <c r="A349" t="s">
        <v>21</v>
      </c>
      <c r="B349" t="s">
        <v>22</v>
      </c>
      <c r="C349">
        <v>2009</v>
      </c>
      <c r="D349">
        <v>10</v>
      </c>
      <c r="E349" s="1">
        <v>0.53</v>
      </c>
      <c r="F349" s="1">
        <v>0.73000000000000498</v>
      </c>
      <c r="G349" s="1">
        <v>1.4500000000000099</v>
      </c>
      <c r="H349" s="1">
        <v>2.9300000000000099</v>
      </c>
      <c r="I349" s="1">
        <v>3.5599999999999898</v>
      </c>
      <c r="J349">
        <v>78</v>
      </c>
      <c r="K349">
        <v>13</v>
      </c>
      <c r="L349">
        <f t="shared" si="18"/>
        <v>200910</v>
      </c>
      <c r="M349" s="1">
        <f t="shared" si="19"/>
        <v>-0.66984355876937463</v>
      </c>
    </row>
    <row r="350" spans="1:13" x14ac:dyDescent="0.25">
      <c r="A350" t="s">
        <v>21</v>
      </c>
      <c r="B350" t="s">
        <v>22</v>
      </c>
      <c r="C350">
        <v>2009</v>
      </c>
      <c r="D350">
        <v>11</v>
      </c>
      <c r="E350" s="1">
        <v>0.13</v>
      </c>
      <c r="F350" s="1">
        <v>0.54000000000000503</v>
      </c>
      <c r="G350" s="1">
        <v>0.84000000000001396</v>
      </c>
      <c r="H350" s="1">
        <v>1.44</v>
      </c>
      <c r="I350" s="1">
        <v>0.8</v>
      </c>
      <c r="J350">
        <v>18</v>
      </c>
      <c r="K350">
        <v>6</v>
      </c>
      <c r="L350">
        <f t="shared" si="18"/>
        <v>200911</v>
      </c>
      <c r="M350" s="1">
        <f t="shared" si="19"/>
        <v>-0.98754715949700245</v>
      </c>
    </row>
    <row r="351" spans="1:13" x14ac:dyDescent="0.25">
      <c r="A351" t="s">
        <v>21</v>
      </c>
      <c r="B351" t="s">
        <v>22</v>
      </c>
      <c r="C351">
        <v>2009</v>
      </c>
      <c r="D351">
        <v>12</v>
      </c>
      <c r="E351" s="1">
        <v>0.25</v>
      </c>
      <c r="F351" s="1">
        <v>1.07</v>
      </c>
      <c r="G351" s="1">
        <v>1.8900000000000099</v>
      </c>
      <c r="H351" s="1">
        <v>2.36</v>
      </c>
      <c r="I351" s="1">
        <v>5.9699999999999802</v>
      </c>
      <c r="J351">
        <v>99</v>
      </c>
      <c r="K351">
        <v>17</v>
      </c>
      <c r="L351">
        <f t="shared" si="18"/>
        <v>200912</v>
      </c>
      <c r="M351" s="1">
        <f t="shared" si="19"/>
        <v>-0.1013213258883644</v>
      </c>
    </row>
    <row r="352" spans="1:13" x14ac:dyDescent="0.25">
      <c r="A352" t="s">
        <v>21</v>
      </c>
      <c r="B352" t="s">
        <v>22</v>
      </c>
      <c r="C352">
        <v>2010</v>
      </c>
      <c r="D352">
        <v>1</v>
      </c>
      <c r="E352" s="1">
        <v>0.28000000000000003</v>
      </c>
      <c r="F352" s="1">
        <v>1.3</v>
      </c>
      <c r="G352" s="1">
        <v>1.8200000000000101</v>
      </c>
      <c r="H352" s="1">
        <v>2.26000000000001</v>
      </c>
      <c r="I352" s="1">
        <v>4.2399999999999904</v>
      </c>
      <c r="J352">
        <v>85</v>
      </c>
      <c r="K352">
        <v>15</v>
      </c>
      <c r="L352">
        <f t="shared" si="18"/>
        <v>201001</v>
      </c>
      <c r="M352" s="1">
        <f t="shared" si="19"/>
        <v>0.28326724341350096</v>
      </c>
    </row>
    <row r="353" spans="1:13" x14ac:dyDescent="0.25">
      <c r="A353" t="s">
        <v>21</v>
      </c>
      <c r="B353" t="s">
        <v>22</v>
      </c>
      <c r="C353">
        <v>2010</v>
      </c>
      <c r="D353">
        <v>2</v>
      </c>
      <c r="E353" s="1">
        <v>0.21</v>
      </c>
      <c r="F353" s="1">
        <v>0.84000000000000496</v>
      </c>
      <c r="G353" s="1">
        <v>1.23000000000001</v>
      </c>
      <c r="H353" s="1">
        <v>1.71000000000001</v>
      </c>
      <c r="I353" s="1">
        <v>3.1099999999999901</v>
      </c>
      <c r="J353">
        <v>95</v>
      </c>
      <c r="K353">
        <v>13</v>
      </c>
      <c r="L353">
        <f t="shared" si="18"/>
        <v>201002</v>
      </c>
      <c r="M353" s="1">
        <f t="shared" si="19"/>
        <v>-0.4859098951902216</v>
      </c>
    </row>
    <row r="354" spans="1:13" x14ac:dyDescent="0.25">
      <c r="A354" t="s">
        <v>21</v>
      </c>
      <c r="B354" t="s">
        <v>22</v>
      </c>
      <c r="C354">
        <v>2010</v>
      </c>
      <c r="D354">
        <v>3</v>
      </c>
      <c r="E354" s="1">
        <v>0.48</v>
      </c>
      <c r="F354" s="1">
        <v>0.69000000000000505</v>
      </c>
      <c r="G354" s="1">
        <v>0.77000000000001401</v>
      </c>
      <c r="H354" s="1">
        <v>1.1800000000000099</v>
      </c>
      <c r="I354" s="1">
        <v>2.3199999999999901</v>
      </c>
      <c r="J354">
        <v>56</v>
      </c>
      <c r="K354">
        <v>14</v>
      </c>
      <c r="L354">
        <f t="shared" si="18"/>
        <v>201003</v>
      </c>
      <c r="M354" s="1">
        <f t="shared" si="19"/>
        <v>-0.73672852734361194</v>
      </c>
    </row>
    <row r="355" spans="1:13" x14ac:dyDescent="0.25">
      <c r="A355" t="s">
        <v>21</v>
      </c>
      <c r="B355" t="s">
        <v>22</v>
      </c>
      <c r="C355">
        <v>2010</v>
      </c>
      <c r="D355">
        <v>4</v>
      </c>
      <c r="E355" s="1">
        <v>0.45</v>
      </c>
      <c r="F355" s="1">
        <v>0.91000000000000503</v>
      </c>
      <c r="G355" s="1">
        <v>1.02000000000001</v>
      </c>
      <c r="H355" s="1">
        <v>1.6800000000000099</v>
      </c>
      <c r="I355" s="1">
        <v>2.33</v>
      </c>
      <c r="J355">
        <v>45</v>
      </c>
      <c r="K355">
        <v>10</v>
      </c>
      <c r="L355">
        <f t="shared" si="18"/>
        <v>201004</v>
      </c>
      <c r="M355" s="1">
        <f t="shared" si="19"/>
        <v>-0.36886120018530594</v>
      </c>
    </row>
    <row r="356" spans="1:13" x14ac:dyDescent="0.25">
      <c r="A356" t="s">
        <v>21</v>
      </c>
      <c r="B356" t="s">
        <v>22</v>
      </c>
      <c r="C356">
        <v>2010</v>
      </c>
      <c r="D356">
        <v>5</v>
      </c>
      <c r="E356" s="1">
        <v>1.62</v>
      </c>
      <c r="F356" s="1">
        <v>2.37</v>
      </c>
      <c r="G356" s="1">
        <v>3.1200000000000099</v>
      </c>
      <c r="H356" s="1">
        <v>4.7200000000000104</v>
      </c>
      <c r="I356" s="1">
        <v>7.6199999999999903</v>
      </c>
      <c r="J356">
        <v>52</v>
      </c>
      <c r="K356">
        <v>15</v>
      </c>
      <c r="L356">
        <f t="shared" si="18"/>
        <v>201005</v>
      </c>
      <c r="M356" s="1">
        <f t="shared" si="19"/>
        <v>2.072440152774353</v>
      </c>
    </row>
    <row r="357" spans="1:13" x14ac:dyDescent="0.25">
      <c r="A357" t="s">
        <v>21</v>
      </c>
      <c r="B357" t="s">
        <v>22</v>
      </c>
      <c r="C357">
        <v>2010</v>
      </c>
      <c r="D357">
        <v>6</v>
      </c>
      <c r="E357" s="1">
        <v>1.0900000000000001</v>
      </c>
      <c r="F357" s="1">
        <v>2.46</v>
      </c>
      <c r="G357" s="1">
        <v>3.1900000000000102</v>
      </c>
      <c r="H357" s="1">
        <v>4.0000000000000098</v>
      </c>
      <c r="I357" s="1">
        <v>5.52</v>
      </c>
      <c r="J357">
        <v>41</v>
      </c>
      <c r="K357">
        <v>12</v>
      </c>
      <c r="L357">
        <f t="shared" si="18"/>
        <v>201006</v>
      </c>
      <c r="M357" s="1">
        <f t="shared" si="19"/>
        <v>2.2229313320663873</v>
      </c>
    </row>
    <row r="358" spans="1:13" x14ac:dyDescent="0.25">
      <c r="A358" t="s">
        <v>21</v>
      </c>
      <c r="B358" t="s">
        <v>22</v>
      </c>
      <c r="C358">
        <v>2010</v>
      </c>
      <c r="D358">
        <v>7</v>
      </c>
      <c r="E358" s="1">
        <v>0.54</v>
      </c>
      <c r="F358" s="1">
        <v>0.91000000000000603</v>
      </c>
      <c r="G358" s="1">
        <v>2.0900000000000101</v>
      </c>
      <c r="H358" s="1">
        <v>4.2700000000000102</v>
      </c>
      <c r="I358" s="1">
        <v>2.5199999999999898</v>
      </c>
      <c r="J358">
        <v>42</v>
      </c>
      <c r="K358">
        <v>11</v>
      </c>
      <c r="L358">
        <f t="shared" si="18"/>
        <v>201007</v>
      </c>
      <c r="M358" s="1">
        <f t="shared" si="19"/>
        <v>-0.36886120018530427</v>
      </c>
    </row>
    <row r="359" spans="1:13" x14ac:dyDescent="0.25">
      <c r="A359" t="s">
        <v>21</v>
      </c>
      <c r="B359" t="s">
        <v>22</v>
      </c>
      <c r="C359">
        <v>2010</v>
      </c>
      <c r="D359">
        <v>8</v>
      </c>
      <c r="E359" s="1">
        <v>0.84</v>
      </c>
      <c r="F359" s="1">
        <v>1.82</v>
      </c>
      <c r="G359" s="1">
        <v>2.8100000000000098</v>
      </c>
      <c r="H359" s="1">
        <v>3.4200000000000101</v>
      </c>
      <c r="I359" s="1">
        <v>3.3499999999999899</v>
      </c>
      <c r="J359">
        <v>25</v>
      </c>
      <c r="K359">
        <v>8</v>
      </c>
      <c r="L359">
        <f t="shared" si="18"/>
        <v>201008</v>
      </c>
      <c r="M359" s="1">
        <f t="shared" si="19"/>
        <v>1.152771834878588</v>
      </c>
    </row>
    <row r="360" spans="1:13" x14ac:dyDescent="0.25">
      <c r="A360" t="s">
        <v>21</v>
      </c>
      <c r="B360" t="s">
        <v>22</v>
      </c>
      <c r="C360">
        <v>2010</v>
      </c>
      <c r="D360">
        <v>9</v>
      </c>
      <c r="E360" s="1">
        <v>0.28999999999999998</v>
      </c>
      <c r="F360" s="1">
        <v>0.92000000000000604</v>
      </c>
      <c r="G360" s="1">
        <v>1.27000000000001</v>
      </c>
      <c r="H360" s="1">
        <v>3.2900000000000098</v>
      </c>
      <c r="I360" s="1">
        <v>1.85</v>
      </c>
      <c r="J360">
        <v>32</v>
      </c>
      <c r="K360">
        <v>6</v>
      </c>
      <c r="L360">
        <f t="shared" si="18"/>
        <v>201009</v>
      </c>
      <c r="M360" s="1">
        <f t="shared" si="19"/>
        <v>-0.35213995804174486</v>
      </c>
    </row>
    <row r="361" spans="1:13" x14ac:dyDescent="0.25">
      <c r="A361" t="s">
        <v>21</v>
      </c>
      <c r="B361" t="s">
        <v>22</v>
      </c>
      <c r="C361">
        <v>2010</v>
      </c>
      <c r="D361">
        <v>10</v>
      </c>
      <c r="E361" s="1">
        <v>0.28000000000000003</v>
      </c>
      <c r="F361" s="1">
        <v>0.72000000000000597</v>
      </c>
      <c r="G361" s="1">
        <v>1.30000000000001</v>
      </c>
      <c r="H361" s="1">
        <v>1.52000000000001</v>
      </c>
      <c r="I361" s="1">
        <v>1.53</v>
      </c>
      <c r="J361">
        <v>25</v>
      </c>
      <c r="K361">
        <v>6</v>
      </c>
      <c r="L361">
        <f t="shared" si="18"/>
        <v>201010</v>
      </c>
      <c r="M361" s="1">
        <f t="shared" si="19"/>
        <v>-0.68656480091293226</v>
      </c>
    </row>
    <row r="362" spans="1:13" x14ac:dyDescent="0.25">
      <c r="A362" t="s">
        <v>21</v>
      </c>
      <c r="B362" t="s">
        <v>22</v>
      </c>
      <c r="C362">
        <v>2010</v>
      </c>
      <c r="D362">
        <v>11</v>
      </c>
      <c r="E362" s="1">
        <v>0.25</v>
      </c>
      <c r="F362" s="1">
        <v>1.1499999999999999</v>
      </c>
      <c r="G362" s="1">
        <v>1.9200000000000099</v>
      </c>
      <c r="H362" s="1">
        <v>2.4100000000000099</v>
      </c>
      <c r="I362" s="1">
        <v>5.2999999999999901</v>
      </c>
      <c r="J362">
        <v>81</v>
      </c>
      <c r="K362">
        <v>13</v>
      </c>
      <c r="L362">
        <f t="shared" si="18"/>
        <v>201011</v>
      </c>
      <c r="M362" s="1">
        <f t="shared" si="19"/>
        <v>3.2448611260110262E-2</v>
      </c>
    </row>
    <row r="363" spans="1:13" x14ac:dyDescent="0.25">
      <c r="A363" t="s">
        <v>21</v>
      </c>
      <c r="B363" t="s">
        <v>22</v>
      </c>
      <c r="C363">
        <v>2010</v>
      </c>
      <c r="D363">
        <v>12</v>
      </c>
      <c r="E363" s="1">
        <v>0.13</v>
      </c>
      <c r="F363" s="1">
        <v>0.61000000000000598</v>
      </c>
      <c r="G363" s="1">
        <v>1.51000000000001</v>
      </c>
      <c r="H363" s="1">
        <v>2.3700000000000099</v>
      </c>
      <c r="I363" s="1">
        <v>2.5899999999999901</v>
      </c>
      <c r="J363">
        <v>83</v>
      </c>
      <c r="K363">
        <v>17</v>
      </c>
      <c r="L363">
        <f t="shared" si="18"/>
        <v>201012</v>
      </c>
      <c r="M363" s="1">
        <f t="shared" si="19"/>
        <v>-0.87049846449208523</v>
      </c>
    </row>
    <row r="364" spans="1:13" x14ac:dyDescent="0.25">
      <c r="A364" t="s">
        <v>21</v>
      </c>
      <c r="B364" t="s">
        <v>22</v>
      </c>
      <c r="C364">
        <v>2011</v>
      </c>
      <c r="D364">
        <v>1</v>
      </c>
      <c r="E364" s="1">
        <v>0.17</v>
      </c>
      <c r="F364" s="1">
        <v>0.47000000000000602</v>
      </c>
      <c r="G364" s="1">
        <v>0.79000000000001602</v>
      </c>
      <c r="H364" s="1">
        <v>1.1300000000000101</v>
      </c>
      <c r="I364" s="1">
        <v>2.48999999999999</v>
      </c>
      <c r="J364">
        <v>84</v>
      </c>
      <c r="K364">
        <v>16</v>
      </c>
      <c r="L364">
        <f t="shared" si="18"/>
        <v>201101</v>
      </c>
      <c r="M364" s="1">
        <f t="shared" si="19"/>
        <v>-1.1045958545019163</v>
      </c>
    </row>
    <row r="365" spans="1:13" x14ac:dyDescent="0.25">
      <c r="A365" t="s">
        <v>21</v>
      </c>
      <c r="B365" t="s">
        <v>22</v>
      </c>
      <c r="C365">
        <v>2011</v>
      </c>
      <c r="D365">
        <v>2</v>
      </c>
      <c r="E365" s="1">
        <v>0.25</v>
      </c>
      <c r="F365" s="1">
        <v>0.83000000000000596</v>
      </c>
      <c r="G365" s="1">
        <v>1.46000000000001</v>
      </c>
      <c r="H365" s="1">
        <v>2.24000000000001</v>
      </c>
      <c r="I365" s="1">
        <v>3.6499999999999901</v>
      </c>
      <c r="J365">
        <v>64</v>
      </c>
      <c r="K365">
        <v>13</v>
      </c>
      <c r="L365">
        <f t="shared" si="18"/>
        <v>201102</v>
      </c>
      <c r="M365" s="1">
        <f t="shared" si="19"/>
        <v>-0.50263113733377929</v>
      </c>
    </row>
    <row r="366" spans="1:13" x14ac:dyDescent="0.25">
      <c r="A366" t="s">
        <v>21</v>
      </c>
      <c r="B366" t="s">
        <v>22</v>
      </c>
      <c r="C366">
        <v>2011</v>
      </c>
      <c r="D366">
        <v>3</v>
      </c>
      <c r="E366" s="1">
        <v>0.38</v>
      </c>
      <c r="F366" s="1">
        <v>0.91000000000000503</v>
      </c>
      <c r="G366" s="1">
        <v>1.21000000000001</v>
      </c>
      <c r="H366" s="1">
        <v>2.1400000000000099</v>
      </c>
      <c r="I366" s="1">
        <v>4.3199999999999896</v>
      </c>
      <c r="J366">
        <v>98</v>
      </c>
      <c r="K366">
        <v>17</v>
      </c>
      <c r="L366">
        <f t="shared" si="18"/>
        <v>201103</v>
      </c>
      <c r="M366" s="1">
        <f t="shared" si="19"/>
        <v>-0.36886120018530594</v>
      </c>
    </row>
    <row r="367" spans="1:13" x14ac:dyDescent="0.25">
      <c r="A367" t="s">
        <v>21</v>
      </c>
      <c r="B367" t="s">
        <v>22</v>
      </c>
      <c r="C367">
        <v>2011</v>
      </c>
      <c r="D367">
        <v>4</v>
      </c>
      <c r="E367" s="1">
        <v>0.69</v>
      </c>
      <c r="F367" s="1">
        <v>1.53</v>
      </c>
      <c r="G367" s="1">
        <v>2.9300000000000099</v>
      </c>
      <c r="H367" s="1">
        <v>4.2700000000000102</v>
      </c>
      <c r="I367" s="1">
        <v>9.1399999999999899</v>
      </c>
      <c r="J367">
        <v>90</v>
      </c>
      <c r="K367">
        <v>16</v>
      </c>
      <c r="L367">
        <f t="shared" si="18"/>
        <v>201104</v>
      </c>
      <c r="M367" s="1">
        <f t="shared" si="19"/>
        <v>0.66785581271536631</v>
      </c>
    </row>
    <row r="368" spans="1:13" x14ac:dyDescent="0.25">
      <c r="A368" t="s">
        <v>21</v>
      </c>
      <c r="B368" t="s">
        <v>22</v>
      </c>
      <c r="C368">
        <v>2011</v>
      </c>
      <c r="D368">
        <v>5</v>
      </c>
      <c r="E368" s="1">
        <v>0.43</v>
      </c>
      <c r="F368" s="1">
        <v>1.39</v>
      </c>
      <c r="G368" s="1">
        <v>2.1600000000000099</v>
      </c>
      <c r="H368" s="1">
        <v>2.80000000000001</v>
      </c>
      <c r="I368" s="1">
        <v>6.1799999999999899</v>
      </c>
      <c r="J368">
        <v>70</v>
      </c>
      <c r="K368">
        <v>16</v>
      </c>
      <c r="L368">
        <f t="shared" si="18"/>
        <v>201105</v>
      </c>
      <c r="M368" s="1">
        <f t="shared" si="19"/>
        <v>0.433758422705535</v>
      </c>
    </row>
    <row r="369" spans="1:13" x14ac:dyDescent="0.25">
      <c r="A369" t="s">
        <v>21</v>
      </c>
      <c r="B369" t="s">
        <v>22</v>
      </c>
      <c r="C369">
        <v>2011</v>
      </c>
      <c r="D369">
        <v>6</v>
      </c>
      <c r="E369" s="1">
        <v>1.06</v>
      </c>
      <c r="F369" s="1">
        <v>2.56</v>
      </c>
      <c r="G369" s="1">
        <v>3.1600000000000099</v>
      </c>
      <c r="H369" s="1">
        <v>5.1300000000000097</v>
      </c>
      <c r="I369" s="1">
        <v>5.4199999999999902</v>
      </c>
      <c r="J369">
        <v>32</v>
      </c>
      <c r="K369">
        <v>14</v>
      </c>
      <c r="L369">
        <f t="shared" si="18"/>
        <v>201106</v>
      </c>
      <c r="M369" s="1">
        <f t="shared" si="19"/>
        <v>2.3901437535019809</v>
      </c>
    </row>
    <row r="370" spans="1:13" x14ac:dyDescent="0.25">
      <c r="A370" t="s">
        <v>21</v>
      </c>
      <c r="B370" t="s">
        <v>22</v>
      </c>
      <c r="C370">
        <v>2011</v>
      </c>
      <c r="D370">
        <v>7</v>
      </c>
      <c r="E370" s="1">
        <v>1.32</v>
      </c>
      <c r="F370" s="1">
        <v>2.37</v>
      </c>
      <c r="G370" s="1">
        <v>4.0200000000000102</v>
      </c>
      <c r="H370" s="1">
        <v>4.9000000000000101</v>
      </c>
      <c r="I370" s="1">
        <v>5.5599999999999898</v>
      </c>
      <c r="J370">
        <v>58</v>
      </c>
      <c r="K370">
        <v>12</v>
      </c>
      <c r="L370">
        <f t="shared" si="18"/>
        <v>201107</v>
      </c>
      <c r="M370" s="1">
        <f t="shared" si="19"/>
        <v>2.072440152774353</v>
      </c>
    </row>
    <row r="371" spans="1:13" x14ac:dyDescent="0.25">
      <c r="A371" t="s">
        <v>21</v>
      </c>
      <c r="B371" t="s">
        <v>22</v>
      </c>
      <c r="C371">
        <v>2011</v>
      </c>
      <c r="D371">
        <v>8</v>
      </c>
      <c r="E371" s="1">
        <v>0.36</v>
      </c>
      <c r="F371" s="1">
        <v>1.1599999999999999</v>
      </c>
      <c r="G371" s="1">
        <v>1.9200000000000099</v>
      </c>
      <c r="H371" s="1">
        <v>2.96</v>
      </c>
      <c r="I371" s="1">
        <v>2.6399999999999899</v>
      </c>
      <c r="J371">
        <v>20</v>
      </c>
      <c r="K371">
        <v>8</v>
      </c>
      <c r="L371">
        <f t="shared" si="18"/>
        <v>201108</v>
      </c>
      <c r="M371" s="1">
        <f t="shared" si="19"/>
        <v>4.9169853403669639E-2</v>
      </c>
    </row>
    <row r="372" spans="1:13" x14ac:dyDescent="0.25">
      <c r="A372" t="s">
        <v>21</v>
      </c>
      <c r="B372" t="s">
        <v>22</v>
      </c>
      <c r="C372">
        <v>2011</v>
      </c>
      <c r="D372">
        <v>9</v>
      </c>
      <c r="E372" s="1">
        <v>0.2</v>
      </c>
      <c r="F372" s="1">
        <v>0.74000000000000699</v>
      </c>
      <c r="G372" s="1">
        <v>1.4300000000000099</v>
      </c>
      <c r="H372" s="1">
        <v>3.0200000000000098</v>
      </c>
      <c r="I372" s="1">
        <v>2.9099999999999899</v>
      </c>
      <c r="J372">
        <v>74</v>
      </c>
      <c r="K372">
        <v>10</v>
      </c>
      <c r="L372">
        <f t="shared" si="18"/>
        <v>201109</v>
      </c>
      <c r="M372" s="1">
        <f t="shared" si="19"/>
        <v>-0.65312231662581188</v>
      </c>
    </row>
    <row r="373" spans="1:13" x14ac:dyDescent="0.25">
      <c r="A373" t="s">
        <v>21</v>
      </c>
      <c r="B373" t="s">
        <v>22</v>
      </c>
      <c r="C373">
        <v>2011</v>
      </c>
      <c r="D373">
        <v>10</v>
      </c>
      <c r="E373" s="1">
        <v>0.22</v>
      </c>
      <c r="F373" s="1">
        <v>0.87000000000000699</v>
      </c>
      <c r="G373" s="1">
        <v>1.5700000000000101</v>
      </c>
      <c r="H373" s="1">
        <v>2.19</v>
      </c>
      <c r="I373" s="1">
        <v>4.00999999999999</v>
      </c>
      <c r="J373">
        <v>70</v>
      </c>
      <c r="K373">
        <v>11</v>
      </c>
      <c r="L373">
        <f t="shared" si="18"/>
        <v>201110</v>
      </c>
      <c r="M373" s="1">
        <f t="shared" si="19"/>
        <v>-0.43574616875954009</v>
      </c>
    </row>
    <row r="374" spans="1:13" x14ac:dyDescent="0.25">
      <c r="A374" t="s">
        <v>21</v>
      </c>
      <c r="B374" t="s">
        <v>22</v>
      </c>
      <c r="C374">
        <v>2011</v>
      </c>
      <c r="D374">
        <v>11</v>
      </c>
      <c r="E374" s="1">
        <v>0.3</v>
      </c>
      <c r="F374" s="1">
        <v>1.1000000000000001</v>
      </c>
      <c r="G374" s="1">
        <v>1.6100000000000101</v>
      </c>
      <c r="H374" s="1">
        <v>2.1</v>
      </c>
      <c r="I374" s="1">
        <v>5.46999999999999</v>
      </c>
      <c r="J374">
        <v>105</v>
      </c>
      <c r="K374">
        <v>13</v>
      </c>
      <c r="L374">
        <f t="shared" si="18"/>
        <v>201111</v>
      </c>
      <c r="M374" s="1">
        <f t="shared" si="19"/>
        <v>-5.1157599457686262E-2</v>
      </c>
    </row>
    <row r="375" spans="1:13" x14ac:dyDescent="0.25">
      <c r="A375" t="s">
        <v>21</v>
      </c>
      <c r="B375" t="s">
        <v>22</v>
      </c>
      <c r="C375">
        <v>2011</v>
      </c>
      <c r="D375">
        <v>12</v>
      </c>
      <c r="E375" s="1">
        <v>0.19</v>
      </c>
      <c r="F375" s="1">
        <v>0.81000000000000605</v>
      </c>
      <c r="G375" s="1">
        <v>1.23000000000001</v>
      </c>
      <c r="H375" s="1">
        <v>1.92</v>
      </c>
      <c r="I375" s="1">
        <v>3.69999999999999</v>
      </c>
      <c r="J375">
        <v>73</v>
      </c>
      <c r="K375">
        <v>10</v>
      </c>
      <c r="L375">
        <f t="shared" si="18"/>
        <v>201112</v>
      </c>
      <c r="M375" s="1">
        <f t="shared" si="19"/>
        <v>-0.53607362162089789</v>
      </c>
    </row>
    <row r="376" spans="1:13" x14ac:dyDescent="0.25">
      <c r="A376" t="s">
        <v>21</v>
      </c>
      <c r="B376" t="s">
        <v>22</v>
      </c>
      <c r="C376">
        <v>2012</v>
      </c>
      <c r="D376">
        <v>1</v>
      </c>
      <c r="E376" s="1">
        <v>0.53</v>
      </c>
      <c r="F376" s="1">
        <v>1.51</v>
      </c>
      <c r="G376" s="1">
        <v>1.55020000000001</v>
      </c>
      <c r="H376" s="1">
        <v>1.67</v>
      </c>
      <c r="I376" s="1">
        <v>4.8621999999999899</v>
      </c>
      <c r="J376">
        <v>359</v>
      </c>
      <c r="K376">
        <v>22</v>
      </c>
      <c r="L376">
        <f t="shared" si="18"/>
        <v>201201</v>
      </c>
      <c r="M376" s="1">
        <f t="shared" si="19"/>
        <v>0.6344133284282476</v>
      </c>
    </row>
    <row r="377" spans="1:13" x14ac:dyDescent="0.25">
      <c r="A377" t="s">
        <v>21</v>
      </c>
      <c r="B377" t="s">
        <v>22</v>
      </c>
      <c r="C377">
        <v>2012</v>
      </c>
      <c r="D377">
        <v>2</v>
      </c>
      <c r="E377" s="1">
        <v>0.84</v>
      </c>
      <c r="F377" s="1">
        <v>1.28</v>
      </c>
      <c r="G377" s="1">
        <v>1.3603000000000101</v>
      </c>
      <c r="H377" s="1">
        <v>1.5807</v>
      </c>
      <c r="I377" s="1">
        <v>3.9167000000000001</v>
      </c>
      <c r="J377">
        <v>696</v>
      </c>
      <c r="K377">
        <v>29</v>
      </c>
      <c r="L377">
        <f t="shared" si="18"/>
        <v>201202</v>
      </c>
      <c r="M377" s="1">
        <f t="shared" si="19"/>
        <v>0.24982475912638219</v>
      </c>
    </row>
    <row r="378" spans="1:13" x14ac:dyDescent="0.25">
      <c r="A378" t="s">
        <v>21</v>
      </c>
      <c r="B378" t="s">
        <v>22</v>
      </c>
      <c r="C378">
        <v>2012</v>
      </c>
      <c r="D378">
        <v>3</v>
      </c>
      <c r="E378" s="1">
        <v>0.55000000000000004</v>
      </c>
      <c r="F378" s="1">
        <v>0.760000000000007</v>
      </c>
      <c r="G378" s="1">
        <v>1.3401000000000101</v>
      </c>
      <c r="H378" s="1">
        <v>1.5806</v>
      </c>
      <c r="I378" s="1">
        <v>4.0747</v>
      </c>
      <c r="J378">
        <v>743</v>
      </c>
      <c r="K378">
        <v>31</v>
      </c>
      <c r="L378">
        <f t="shared" si="18"/>
        <v>201203</v>
      </c>
      <c r="M378" s="1">
        <f t="shared" si="19"/>
        <v>-0.61967983233869306</v>
      </c>
    </row>
    <row r="379" spans="1:13" x14ac:dyDescent="0.25">
      <c r="A379" t="s">
        <v>21</v>
      </c>
      <c r="B379" t="s">
        <v>22</v>
      </c>
      <c r="C379">
        <v>2012</v>
      </c>
      <c r="D379">
        <v>4</v>
      </c>
      <c r="E379" s="1">
        <v>0.56999999999999995</v>
      </c>
      <c r="F379" s="1">
        <v>0.58020000000000604</v>
      </c>
      <c r="G379" s="1">
        <v>0.62010000000001497</v>
      </c>
      <c r="H379" s="1">
        <v>0.70020000000000804</v>
      </c>
      <c r="I379" s="1">
        <v>2.6646000000000001</v>
      </c>
      <c r="J379">
        <v>720</v>
      </c>
      <c r="K379">
        <v>30</v>
      </c>
      <c r="L379">
        <f t="shared" si="18"/>
        <v>201204</v>
      </c>
      <c r="M379" s="1">
        <f t="shared" si="19"/>
        <v>-0.92032776607989208</v>
      </c>
    </row>
    <row r="380" spans="1:13" x14ac:dyDescent="0.25">
      <c r="A380" t="s">
        <v>21</v>
      </c>
      <c r="B380" t="s">
        <v>22</v>
      </c>
      <c r="C380">
        <v>2012</v>
      </c>
      <c r="D380">
        <v>5</v>
      </c>
      <c r="E380" s="1">
        <v>0.39</v>
      </c>
      <c r="F380" s="1">
        <v>0.70000000000000595</v>
      </c>
      <c r="G380" s="1">
        <v>0.85030000000001504</v>
      </c>
      <c r="H380" s="1">
        <v>1.1507000000000001</v>
      </c>
      <c r="I380" s="1">
        <v>4.3639999999999999</v>
      </c>
      <c r="J380">
        <v>743</v>
      </c>
      <c r="K380">
        <v>31</v>
      </c>
      <c r="L380">
        <f t="shared" si="18"/>
        <v>201205</v>
      </c>
      <c r="M380" s="1">
        <f t="shared" si="19"/>
        <v>-0.72000728520005108</v>
      </c>
    </row>
    <row r="381" spans="1:13" x14ac:dyDescent="0.25">
      <c r="A381" t="s">
        <v>21</v>
      </c>
      <c r="B381" t="s">
        <v>22</v>
      </c>
      <c r="C381">
        <v>2012</v>
      </c>
      <c r="D381">
        <v>6</v>
      </c>
      <c r="E381" s="1">
        <v>0.86</v>
      </c>
      <c r="F381" s="1">
        <v>0.88010000000000599</v>
      </c>
      <c r="G381" s="1">
        <v>0.88010000000001498</v>
      </c>
      <c r="H381" s="1">
        <v>0.89020000000000798</v>
      </c>
      <c r="I381" s="1">
        <v>1.9115</v>
      </c>
      <c r="J381">
        <v>720</v>
      </c>
      <c r="K381">
        <v>30</v>
      </c>
      <c r="L381">
        <f t="shared" si="18"/>
        <v>201206</v>
      </c>
      <c r="M381" s="1">
        <f t="shared" si="19"/>
        <v>-0.41885771419454682</v>
      </c>
    </row>
    <row r="382" spans="1:13" x14ac:dyDescent="0.25">
      <c r="A382" t="s">
        <v>21</v>
      </c>
      <c r="B382" t="s">
        <v>22</v>
      </c>
      <c r="C382">
        <v>2012</v>
      </c>
      <c r="D382">
        <v>7</v>
      </c>
      <c r="E382" s="1">
        <v>0.52</v>
      </c>
      <c r="F382" s="1">
        <v>1.1700999999999999</v>
      </c>
      <c r="G382" s="1">
        <v>1.1703000000000101</v>
      </c>
      <c r="H382" s="1">
        <v>1.1704000000000001</v>
      </c>
      <c r="I382" s="1">
        <v>7.5741999999999896</v>
      </c>
      <c r="J382">
        <v>743</v>
      </c>
      <c r="K382">
        <v>31</v>
      </c>
      <c r="L382">
        <f t="shared" si="18"/>
        <v>201207</v>
      </c>
      <c r="M382" s="1">
        <f t="shared" si="19"/>
        <v>6.605830796866459E-2</v>
      </c>
    </row>
    <row r="383" spans="1:13" x14ac:dyDescent="0.25">
      <c r="A383" t="s">
        <v>21</v>
      </c>
      <c r="B383" t="s">
        <v>22</v>
      </c>
      <c r="C383">
        <v>2012</v>
      </c>
      <c r="D383">
        <v>8</v>
      </c>
      <c r="E383" s="1">
        <v>1.51</v>
      </c>
      <c r="F383" s="1">
        <v>1.7301</v>
      </c>
      <c r="G383" s="1">
        <v>1.73020000000001</v>
      </c>
      <c r="H383" s="1">
        <v>1.7804</v>
      </c>
      <c r="I383" s="1">
        <v>4.7531999999999899</v>
      </c>
      <c r="J383">
        <v>744</v>
      </c>
      <c r="K383">
        <v>31</v>
      </c>
      <c r="L383">
        <f t="shared" si="18"/>
        <v>201208</v>
      </c>
      <c r="M383" s="1">
        <f t="shared" si="19"/>
        <v>1.0024478680079891</v>
      </c>
    </row>
    <row r="384" spans="1:13" x14ac:dyDescent="0.25">
      <c r="A384" t="s">
        <v>21</v>
      </c>
      <c r="B384" t="s">
        <v>22</v>
      </c>
      <c r="C384">
        <v>2012</v>
      </c>
      <c r="D384">
        <v>9</v>
      </c>
      <c r="E384" s="1">
        <v>1</v>
      </c>
      <c r="F384" s="1">
        <v>2.59</v>
      </c>
      <c r="G384" s="1">
        <v>3.0900000000000101</v>
      </c>
      <c r="H384" s="1">
        <v>3.6501000000000001</v>
      </c>
      <c r="I384" s="1">
        <v>6.5831999999999899</v>
      </c>
      <c r="J384">
        <v>720</v>
      </c>
      <c r="K384">
        <v>30</v>
      </c>
      <c r="L384">
        <f t="shared" si="18"/>
        <v>201209</v>
      </c>
      <c r="M384" s="1">
        <f t="shared" si="19"/>
        <v>2.4403074799326587</v>
      </c>
    </row>
    <row r="385" spans="1:13" x14ac:dyDescent="0.25">
      <c r="A385" t="s">
        <v>21</v>
      </c>
      <c r="B385" t="s">
        <v>22</v>
      </c>
      <c r="C385">
        <v>2012</v>
      </c>
      <c r="D385">
        <v>10</v>
      </c>
      <c r="E385" s="1">
        <v>0.34</v>
      </c>
      <c r="F385" s="1">
        <v>0.77000000000000601</v>
      </c>
      <c r="G385" s="1">
        <v>0.95020000000001403</v>
      </c>
      <c r="H385" s="1">
        <v>1.0806</v>
      </c>
      <c r="I385" s="1">
        <v>4.2451999999999899</v>
      </c>
      <c r="J385">
        <v>741</v>
      </c>
      <c r="K385">
        <v>31</v>
      </c>
      <c r="L385">
        <f t="shared" si="18"/>
        <v>201210</v>
      </c>
      <c r="M385" s="1">
        <f t="shared" si="19"/>
        <v>-0.60295859019513542</v>
      </c>
    </row>
    <row r="386" spans="1:13" x14ac:dyDescent="0.25">
      <c r="A386" t="s">
        <v>21</v>
      </c>
      <c r="B386" t="s">
        <v>22</v>
      </c>
      <c r="C386">
        <v>2012</v>
      </c>
      <c r="D386">
        <v>11</v>
      </c>
      <c r="E386" s="1">
        <v>0.16</v>
      </c>
      <c r="F386" s="1">
        <v>0.44010000000000599</v>
      </c>
      <c r="G386" s="1">
        <v>0.44060000000001398</v>
      </c>
      <c r="H386" s="1">
        <v>0.44060000000000599</v>
      </c>
      <c r="I386" s="1">
        <v>0.80249999999999899</v>
      </c>
      <c r="J386">
        <v>717</v>
      </c>
      <c r="K386">
        <v>30</v>
      </c>
      <c r="L386">
        <f t="shared" si="18"/>
        <v>201211</v>
      </c>
      <c r="M386" s="1">
        <f t="shared" si="19"/>
        <v>-1.154592368511159</v>
      </c>
    </row>
    <row r="387" spans="1:13" x14ac:dyDescent="0.25">
      <c r="A387" t="s">
        <v>21</v>
      </c>
      <c r="B387" t="s">
        <v>22</v>
      </c>
      <c r="C387">
        <v>2012</v>
      </c>
      <c r="D387">
        <v>12</v>
      </c>
      <c r="E387" s="1">
        <v>0.37</v>
      </c>
      <c r="F387" s="1">
        <v>0.99000000000000599</v>
      </c>
      <c r="G387" s="1">
        <v>1.3400000000000101</v>
      </c>
      <c r="H387" s="1">
        <v>2.2302</v>
      </c>
      <c r="I387" s="1">
        <v>6.39729999999998</v>
      </c>
      <c r="J387">
        <v>743</v>
      </c>
      <c r="K387">
        <v>31</v>
      </c>
      <c r="L387">
        <f t="shared" si="18"/>
        <v>201212</v>
      </c>
      <c r="M387" s="1">
        <f t="shared" si="19"/>
        <v>-0.23509126303682942</v>
      </c>
    </row>
    <row r="388" spans="1:13" x14ac:dyDescent="0.25">
      <c r="A388" t="s">
        <v>21</v>
      </c>
      <c r="B388" t="s">
        <v>22</v>
      </c>
      <c r="C388">
        <v>2013</v>
      </c>
      <c r="D388">
        <v>1</v>
      </c>
      <c r="E388" s="1">
        <v>0.32</v>
      </c>
      <c r="F388" s="1">
        <v>1.1499999999999999</v>
      </c>
      <c r="G388" s="1">
        <v>1.6702000000000099</v>
      </c>
      <c r="H388" s="1">
        <v>1.8207</v>
      </c>
      <c r="I388" s="1">
        <v>5.7347999999999901</v>
      </c>
      <c r="J388">
        <v>744</v>
      </c>
      <c r="K388">
        <v>31</v>
      </c>
      <c r="L388">
        <f t="shared" si="18"/>
        <v>201301</v>
      </c>
      <c r="M388" s="1">
        <f t="shared" si="19"/>
        <v>3.2448611260110262E-2</v>
      </c>
    </row>
    <row r="389" spans="1:13" x14ac:dyDescent="0.25">
      <c r="A389" t="s">
        <v>21</v>
      </c>
      <c r="B389" t="s">
        <v>22</v>
      </c>
      <c r="C389">
        <v>2013</v>
      </c>
      <c r="D389">
        <v>2</v>
      </c>
      <c r="E389" s="1">
        <v>0.18</v>
      </c>
      <c r="F389" s="1">
        <v>0.35010000000000602</v>
      </c>
      <c r="G389" s="1">
        <v>0.46030000000001298</v>
      </c>
      <c r="H389" s="1">
        <v>0.49080000000000401</v>
      </c>
      <c r="I389" s="1">
        <v>1.9283999999999899</v>
      </c>
      <c r="J389">
        <v>670</v>
      </c>
      <c r="K389">
        <v>28</v>
      </c>
      <c r="L389">
        <f t="shared" si="18"/>
        <v>201302</v>
      </c>
      <c r="M389" s="1">
        <f t="shared" si="19"/>
        <v>-1.305083547803193</v>
      </c>
    </row>
    <row r="390" spans="1:13" x14ac:dyDescent="0.25">
      <c r="A390" t="s">
        <v>21</v>
      </c>
      <c r="B390" t="s">
        <v>22</v>
      </c>
      <c r="C390">
        <v>2013</v>
      </c>
      <c r="D390">
        <v>3</v>
      </c>
      <c r="E390" s="1">
        <v>0.33</v>
      </c>
      <c r="F390" s="1">
        <v>1.33</v>
      </c>
      <c r="G390" s="1">
        <v>1.3602000000000101</v>
      </c>
      <c r="H390" s="1">
        <v>1.4603999999999999</v>
      </c>
      <c r="I390" s="1">
        <v>4.6408999999999798</v>
      </c>
      <c r="J390">
        <v>742</v>
      </c>
      <c r="K390">
        <v>31</v>
      </c>
      <c r="L390">
        <f t="shared" ref="L390:L453" si="20">C390*100+D390</f>
        <v>201303</v>
      </c>
      <c r="M390" s="1">
        <f t="shared" si="19"/>
        <v>0.33343096984417908</v>
      </c>
    </row>
    <row r="391" spans="1:13" x14ac:dyDescent="0.25">
      <c r="A391" t="s">
        <v>21</v>
      </c>
      <c r="B391" t="s">
        <v>22</v>
      </c>
      <c r="C391">
        <v>2013</v>
      </c>
      <c r="D391">
        <v>4</v>
      </c>
      <c r="E391" s="1">
        <v>0.48</v>
      </c>
      <c r="F391" s="1">
        <v>0.79000000000000603</v>
      </c>
      <c r="G391" s="1">
        <v>0.99030000000001295</v>
      </c>
      <c r="H391" s="1">
        <v>1.0206</v>
      </c>
      <c r="I391" s="1">
        <v>3.7637</v>
      </c>
      <c r="J391">
        <v>718</v>
      </c>
      <c r="K391">
        <v>30</v>
      </c>
      <c r="L391">
        <f t="shared" si="20"/>
        <v>201304</v>
      </c>
      <c r="M391" s="1">
        <f t="shared" ref="M391:M454" si="21">(F391-F$3)/F$2</f>
        <v>-0.5695161059080166</v>
      </c>
    </row>
    <row r="392" spans="1:13" x14ac:dyDescent="0.25">
      <c r="A392" t="s">
        <v>21</v>
      </c>
      <c r="B392" t="s">
        <v>22</v>
      </c>
      <c r="C392">
        <v>2013</v>
      </c>
      <c r="D392">
        <v>5</v>
      </c>
      <c r="E392" s="1">
        <v>0.56999999999999995</v>
      </c>
      <c r="F392" s="1">
        <v>0.66000000000000603</v>
      </c>
      <c r="G392" s="1">
        <v>0.79030000000001399</v>
      </c>
      <c r="H392" s="1">
        <v>1.1005</v>
      </c>
      <c r="I392" s="1">
        <v>4.2548000000000004</v>
      </c>
      <c r="J392">
        <v>744</v>
      </c>
      <c r="K392">
        <v>31</v>
      </c>
      <c r="L392">
        <f t="shared" si="20"/>
        <v>201305</v>
      </c>
      <c r="M392" s="1">
        <f t="shared" si="21"/>
        <v>-0.7868922537742884</v>
      </c>
    </row>
    <row r="393" spans="1:13" x14ac:dyDescent="0.25">
      <c r="A393" t="s">
        <v>21</v>
      </c>
      <c r="B393" t="s">
        <v>22</v>
      </c>
      <c r="C393">
        <v>2013</v>
      </c>
      <c r="D393">
        <v>6</v>
      </c>
      <c r="E393" s="1">
        <v>0.74</v>
      </c>
      <c r="F393" s="1">
        <v>1.0402</v>
      </c>
      <c r="G393" s="1">
        <v>1.50000000000001</v>
      </c>
      <c r="H393" s="1">
        <v>1.6206</v>
      </c>
      <c r="I393" s="1">
        <v>6.3441999999999901</v>
      </c>
      <c r="J393">
        <v>719</v>
      </c>
      <c r="K393">
        <v>30</v>
      </c>
      <c r="L393">
        <f t="shared" si="20"/>
        <v>201306</v>
      </c>
      <c r="M393" s="1">
        <f t="shared" si="21"/>
        <v>-0.15115062747617139</v>
      </c>
    </row>
    <row r="394" spans="1:13" x14ac:dyDescent="0.25">
      <c r="A394" t="s">
        <v>21</v>
      </c>
      <c r="B394" t="s">
        <v>22</v>
      </c>
      <c r="C394">
        <v>2013</v>
      </c>
      <c r="D394">
        <v>7</v>
      </c>
      <c r="E394" s="1">
        <v>0.46</v>
      </c>
      <c r="F394" s="1">
        <v>1.29</v>
      </c>
      <c r="G394" s="1">
        <v>1.30050000000001</v>
      </c>
      <c r="H394" s="1">
        <v>2.0706000000000002</v>
      </c>
      <c r="I394" s="1">
        <v>6.4759999999999902</v>
      </c>
      <c r="J394">
        <v>730</v>
      </c>
      <c r="K394">
        <v>31</v>
      </c>
      <c r="L394">
        <f t="shared" si="20"/>
        <v>201307</v>
      </c>
      <c r="M394" s="1">
        <f t="shared" si="21"/>
        <v>0.2665460012699416</v>
      </c>
    </row>
    <row r="395" spans="1:13" x14ac:dyDescent="0.25">
      <c r="A395" t="s">
        <v>21</v>
      </c>
      <c r="B395" t="s">
        <v>22</v>
      </c>
      <c r="C395">
        <v>2013</v>
      </c>
      <c r="D395">
        <v>8</v>
      </c>
      <c r="E395" s="1">
        <v>1.58</v>
      </c>
      <c r="F395" s="1">
        <v>2.2502</v>
      </c>
      <c r="G395" s="1">
        <v>2.4002000000000101</v>
      </c>
      <c r="H395" s="1">
        <v>3.5505</v>
      </c>
      <c r="I395" s="1">
        <v>10.2631999999999</v>
      </c>
      <c r="J395">
        <v>740</v>
      </c>
      <c r="K395">
        <v>31</v>
      </c>
      <c r="L395">
        <f t="shared" si="20"/>
        <v>201308</v>
      </c>
      <c r="M395" s="1">
        <f t="shared" si="21"/>
        <v>1.8721196718945117</v>
      </c>
    </row>
    <row r="396" spans="1:13" x14ac:dyDescent="0.25">
      <c r="A396" t="s">
        <v>21</v>
      </c>
      <c r="B396" t="s">
        <v>22</v>
      </c>
      <c r="C396">
        <v>2013</v>
      </c>
      <c r="D396">
        <v>9</v>
      </c>
      <c r="E396" s="1">
        <v>0.22</v>
      </c>
      <c r="F396" s="1">
        <v>0.57000000000000595</v>
      </c>
      <c r="G396" s="1">
        <v>0.60030000000001305</v>
      </c>
      <c r="H396" s="1">
        <v>0.88080000000000402</v>
      </c>
      <c r="I396" s="1">
        <v>1.2826</v>
      </c>
      <c r="J396">
        <v>720</v>
      </c>
      <c r="K396">
        <v>30</v>
      </c>
      <c r="L396">
        <f t="shared" si="20"/>
        <v>201309</v>
      </c>
      <c r="M396" s="1">
        <f t="shared" si="21"/>
        <v>-0.93738343306632277</v>
      </c>
    </row>
    <row r="397" spans="1:13" x14ac:dyDescent="0.25">
      <c r="A397" t="s">
        <v>21</v>
      </c>
      <c r="B397" t="s">
        <v>22</v>
      </c>
      <c r="C397">
        <v>2013</v>
      </c>
      <c r="D397">
        <v>10</v>
      </c>
      <c r="E397" s="1">
        <v>0.2</v>
      </c>
      <c r="F397" s="1">
        <v>0.62000000000000599</v>
      </c>
      <c r="G397" s="1">
        <v>0.63020000000001297</v>
      </c>
      <c r="H397" s="1">
        <v>0.63020000000000398</v>
      </c>
      <c r="I397" s="1">
        <v>2.1347999999999998</v>
      </c>
      <c r="J397">
        <v>724</v>
      </c>
      <c r="K397">
        <v>31</v>
      </c>
      <c r="L397">
        <f t="shared" si="20"/>
        <v>201310</v>
      </c>
      <c r="M397" s="1">
        <f t="shared" si="21"/>
        <v>-0.85377722234852593</v>
      </c>
    </row>
    <row r="398" spans="1:13" x14ac:dyDescent="0.25">
      <c r="A398" t="s">
        <v>21</v>
      </c>
      <c r="B398" t="s">
        <v>22</v>
      </c>
      <c r="C398">
        <v>2013</v>
      </c>
      <c r="D398">
        <v>11</v>
      </c>
      <c r="E398" s="1">
        <v>0.28999999999999998</v>
      </c>
      <c r="F398" s="1">
        <v>0.45000000000000601</v>
      </c>
      <c r="G398" s="1">
        <v>0.73000000000001297</v>
      </c>
      <c r="H398" s="1">
        <v>1</v>
      </c>
      <c r="I398" s="1">
        <v>3.0137999999999998</v>
      </c>
      <c r="J398">
        <v>714</v>
      </c>
      <c r="K398">
        <v>30</v>
      </c>
      <c r="L398">
        <f t="shared" si="20"/>
        <v>201311</v>
      </c>
      <c r="M398" s="1">
        <f t="shared" si="21"/>
        <v>-1.1380383387890352</v>
      </c>
    </row>
    <row r="399" spans="1:13" x14ac:dyDescent="0.25">
      <c r="A399" t="s">
        <v>21</v>
      </c>
      <c r="B399" t="s">
        <v>22</v>
      </c>
      <c r="C399">
        <v>2013</v>
      </c>
      <c r="D399">
        <v>12</v>
      </c>
      <c r="E399" s="1">
        <v>0.35</v>
      </c>
      <c r="F399" s="1">
        <v>1.1299999999999999</v>
      </c>
      <c r="G399" s="1">
        <v>1.55010000000001</v>
      </c>
      <c r="H399" s="1">
        <v>2.8702000000000001</v>
      </c>
      <c r="I399" s="1">
        <v>7.0952999999999804</v>
      </c>
      <c r="J399">
        <v>744</v>
      </c>
      <c r="K399">
        <v>31</v>
      </c>
      <c r="L399">
        <f t="shared" si="20"/>
        <v>201312</v>
      </c>
      <c r="M399" s="1">
        <f t="shared" si="21"/>
        <v>-9.9387302700849737E-4</v>
      </c>
    </row>
    <row r="400" spans="1:13" x14ac:dyDescent="0.25">
      <c r="A400" t="s">
        <v>21</v>
      </c>
      <c r="B400" t="s">
        <v>22</v>
      </c>
      <c r="C400">
        <v>2014</v>
      </c>
      <c r="D400">
        <v>1</v>
      </c>
      <c r="E400" s="1">
        <v>0.28999999999999998</v>
      </c>
      <c r="F400" s="1">
        <v>0.87010000000000598</v>
      </c>
      <c r="G400" s="1">
        <v>0.87010000000001297</v>
      </c>
      <c r="H400" s="1">
        <v>0.87010000000000398</v>
      </c>
      <c r="I400" s="1">
        <v>3.1585000000000001</v>
      </c>
      <c r="J400">
        <v>743</v>
      </c>
      <c r="K400">
        <v>31</v>
      </c>
      <c r="L400">
        <f t="shared" si="20"/>
        <v>201401</v>
      </c>
      <c r="M400" s="1">
        <f t="shared" si="21"/>
        <v>-0.43557895633810623</v>
      </c>
    </row>
    <row r="401" spans="1:13" x14ac:dyDescent="0.25">
      <c r="A401" t="s">
        <v>21</v>
      </c>
      <c r="B401" t="s">
        <v>22</v>
      </c>
      <c r="C401">
        <v>2014</v>
      </c>
      <c r="D401">
        <v>2</v>
      </c>
      <c r="E401" s="1">
        <v>0.28999999999999998</v>
      </c>
      <c r="F401" s="1">
        <v>1.1599999999999999</v>
      </c>
      <c r="G401" s="1">
        <v>1.1602000000000099</v>
      </c>
      <c r="H401" s="1">
        <v>1.3603000000000001</v>
      </c>
      <c r="I401" s="1">
        <v>4.5467000000000004</v>
      </c>
      <c r="J401">
        <v>672</v>
      </c>
      <c r="K401">
        <v>28</v>
      </c>
      <c r="L401">
        <f t="shared" si="20"/>
        <v>201402</v>
      </c>
      <c r="M401" s="1">
        <f t="shared" si="21"/>
        <v>4.9169853403669639E-2</v>
      </c>
    </row>
    <row r="402" spans="1:13" x14ac:dyDescent="0.25">
      <c r="A402" t="s">
        <v>21</v>
      </c>
      <c r="B402" t="s">
        <v>22</v>
      </c>
      <c r="C402">
        <v>2014</v>
      </c>
      <c r="D402">
        <v>3</v>
      </c>
      <c r="E402" s="1">
        <v>0.35</v>
      </c>
      <c r="F402" s="1">
        <v>1.1299999999999999</v>
      </c>
      <c r="G402" s="1">
        <v>1.4500000000000099</v>
      </c>
      <c r="H402" s="1">
        <v>2.4300999999999999</v>
      </c>
      <c r="I402" s="1">
        <v>5.5133000000000001</v>
      </c>
      <c r="J402">
        <v>743</v>
      </c>
      <c r="K402">
        <v>31</v>
      </c>
      <c r="L402">
        <f t="shared" si="20"/>
        <v>201403</v>
      </c>
      <c r="M402" s="1">
        <f t="shared" si="21"/>
        <v>-9.9387302700849737E-4</v>
      </c>
    </row>
    <row r="403" spans="1:13" x14ac:dyDescent="0.25">
      <c r="A403" t="s">
        <v>21</v>
      </c>
      <c r="B403" t="s">
        <v>22</v>
      </c>
      <c r="C403">
        <v>2014</v>
      </c>
      <c r="D403">
        <v>4</v>
      </c>
      <c r="E403" s="1">
        <v>0.45</v>
      </c>
      <c r="F403" s="1">
        <v>1.66</v>
      </c>
      <c r="G403" s="1">
        <v>1.6900000000000099</v>
      </c>
      <c r="H403" s="1">
        <v>2.0202</v>
      </c>
      <c r="I403" s="1">
        <v>5.5243999999999902</v>
      </c>
      <c r="J403">
        <v>720</v>
      </c>
      <c r="K403">
        <v>30</v>
      </c>
      <c r="L403">
        <f t="shared" si="20"/>
        <v>201404</v>
      </c>
      <c r="M403" s="1">
        <f t="shared" si="21"/>
        <v>0.88523196058163789</v>
      </c>
    </row>
    <row r="404" spans="1:13" x14ac:dyDescent="0.25">
      <c r="A404" t="s">
        <v>21</v>
      </c>
      <c r="B404" t="s">
        <v>22</v>
      </c>
      <c r="C404">
        <v>2014</v>
      </c>
      <c r="D404">
        <v>5</v>
      </c>
      <c r="E404" s="1">
        <v>0.56999999999999995</v>
      </c>
      <c r="F404" s="1">
        <v>0.72020000000000595</v>
      </c>
      <c r="G404" s="1">
        <v>0.86030000000001405</v>
      </c>
      <c r="H404" s="1">
        <v>0.86030000000000295</v>
      </c>
      <c r="I404" s="1">
        <v>2.3127</v>
      </c>
      <c r="J404">
        <v>744</v>
      </c>
      <c r="K404">
        <v>31</v>
      </c>
      <c r="L404">
        <f t="shared" si="20"/>
        <v>201405</v>
      </c>
      <c r="M404" s="1">
        <f t="shared" si="21"/>
        <v>-0.6862303760700611</v>
      </c>
    </row>
    <row r="405" spans="1:13" x14ac:dyDescent="0.25">
      <c r="A405" t="s">
        <v>21</v>
      </c>
      <c r="B405" t="s">
        <v>22</v>
      </c>
      <c r="C405">
        <v>2014</v>
      </c>
      <c r="D405">
        <v>6</v>
      </c>
      <c r="E405" s="1">
        <v>0.91</v>
      </c>
      <c r="F405" s="1">
        <v>0.91010000000000701</v>
      </c>
      <c r="G405" s="1">
        <v>1.25020000000001</v>
      </c>
      <c r="H405" s="1">
        <v>1.2802</v>
      </c>
      <c r="I405" s="1">
        <v>3.1230000000000002</v>
      </c>
      <c r="J405">
        <v>720</v>
      </c>
      <c r="K405">
        <v>30</v>
      </c>
      <c r="L405">
        <f t="shared" si="20"/>
        <v>201406</v>
      </c>
      <c r="M405" s="1">
        <f t="shared" si="21"/>
        <v>-0.36869398776386703</v>
      </c>
    </row>
    <row r="406" spans="1:13" x14ac:dyDescent="0.25">
      <c r="A406" t="s">
        <v>21</v>
      </c>
      <c r="B406" t="s">
        <v>22</v>
      </c>
      <c r="C406">
        <v>2014</v>
      </c>
      <c r="D406">
        <v>7</v>
      </c>
      <c r="E406" s="1">
        <v>0.6</v>
      </c>
      <c r="F406" s="1">
        <v>0.74020000000000696</v>
      </c>
      <c r="G406" s="1">
        <v>1.24010000000001</v>
      </c>
      <c r="H406" s="1">
        <v>1.6906000000000001</v>
      </c>
      <c r="I406" s="1">
        <v>5.4829999999999899</v>
      </c>
      <c r="J406">
        <v>739</v>
      </c>
      <c r="K406">
        <v>31</v>
      </c>
      <c r="L406">
        <f t="shared" si="20"/>
        <v>201407</v>
      </c>
      <c r="M406" s="1">
        <f t="shared" si="21"/>
        <v>-0.65278789178294072</v>
      </c>
    </row>
    <row r="407" spans="1:13" x14ac:dyDescent="0.25">
      <c r="A407" t="s">
        <v>21</v>
      </c>
      <c r="B407" t="s">
        <v>22</v>
      </c>
      <c r="C407">
        <v>2014</v>
      </c>
      <c r="D407">
        <v>8</v>
      </c>
      <c r="E407" s="1">
        <v>1.07</v>
      </c>
      <c r="F407" s="1">
        <v>1.3702000000000001</v>
      </c>
      <c r="G407" s="1">
        <v>1.57040000000001</v>
      </c>
      <c r="H407" s="1">
        <v>2.1507000000000001</v>
      </c>
      <c r="I407" s="1">
        <v>8.5552999999999795</v>
      </c>
      <c r="J407">
        <v>744</v>
      </c>
      <c r="K407">
        <v>31</v>
      </c>
      <c r="L407">
        <f t="shared" si="20"/>
        <v>201408</v>
      </c>
      <c r="M407" s="1">
        <f t="shared" si="21"/>
        <v>0.40065036326128778</v>
      </c>
    </row>
    <row r="408" spans="1:13" x14ac:dyDescent="0.25">
      <c r="A408" t="s">
        <v>21</v>
      </c>
      <c r="B408" t="s">
        <v>22</v>
      </c>
      <c r="C408">
        <v>2014</v>
      </c>
      <c r="D408">
        <v>9</v>
      </c>
      <c r="E408" s="1">
        <v>0.93</v>
      </c>
      <c r="F408" s="1">
        <v>1.0202</v>
      </c>
      <c r="G408" s="1">
        <v>1.49030000000001</v>
      </c>
      <c r="H408" s="1">
        <v>1.7005999999999999</v>
      </c>
      <c r="I408" s="1">
        <v>2.3433000000000002</v>
      </c>
      <c r="J408">
        <v>720</v>
      </c>
      <c r="K408">
        <v>30</v>
      </c>
      <c r="L408">
        <f t="shared" si="20"/>
        <v>201409</v>
      </c>
      <c r="M408" s="1">
        <f t="shared" si="21"/>
        <v>-0.18459311176329016</v>
      </c>
    </row>
    <row r="409" spans="1:13" x14ac:dyDescent="0.25">
      <c r="A409" t="s">
        <v>21</v>
      </c>
      <c r="B409" t="s">
        <v>22</v>
      </c>
      <c r="C409">
        <v>2014</v>
      </c>
      <c r="D409">
        <v>10</v>
      </c>
      <c r="E409" s="1">
        <v>0.62</v>
      </c>
      <c r="F409" s="1">
        <v>1.1000000000000001</v>
      </c>
      <c r="G409" s="1">
        <v>1.6002000000000101</v>
      </c>
      <c r="H409" s="1">
        <v>2.1202999999999999</v>
      </c>
      <c r="I409" s="1">
        <v>7.9163999999999799</v>
      </c>
      <c r="J409">
        <v>743</v>
      </c>
      <c r="K409">
        <v>31</v>
      </c>
      <c r="L409">
        <f t="shared" si="20"/>
        <v>201410</v>
      </c>
      <c r="M409" s="1">
        <f t="shared" si="21"/>
        <v>-5.1157599457686262E-2</v>
      </c>
    </row>
    <row r="410" spans="1:13" x14ac:dyDescent="0.25">
      <c r="A410" t="s">
        <v>21</v>
      </c>
      <c r="B410" t="s">
        <v>22</v>
      </c>
      <c r="C410">
        <v>2014</v>
      </c>
      <c r="D410">
        <v>11</v>
      </c>
      <c r="E410" s="1">
        <v>0.14000000000000001</v>
      </c>
      <c r="F410" s="1">
        <v>0.57000000000000595</v>
      </c>
      <c r="G410" s="1">
        <v>0.86000000000001398</v>
      </c>
      <c r="H410" s="1">
        <v>1.3502000000000001</v>
      </c>
      <c r="I410" s="1">
        <v>2.9866000000000001</v>
      </c>
      <c r="J410">
        <v>715</v>
      </c>
      <c r="K410">
        <v>30</v>
      </c>
      <c r="L410">
        <f t="shared" si="20"/>
        <v>201411</v>
      </c>
      <c r="M410" s="1">
        <f t="shared" si="21"/>
        <v>-0.93738343306632277</v>
      </c>
    </row>
    <row r="411" spans="1:13" x14ac:dyDescent="0.25">
      <c r="A411" t="s">
        <v>21</v>
      </c>
      <c r="B411" t="s">
        <v>22</v>
      </c>
      <c r="C411">
        <v>2014</v>
      </c>
      <c r="D411">
        <v>12</v>
      </c>
      <c r="E411" s="1">
        <v>0.17</v>
      </c>
      <c r="F411" s="1">
        <v>0.34000000000000602</v>
      </c>
      <c r="G411" s="1">
        <v>0.39030000000001402</v>
      </c>
      <c r="H411" s="1">
        <v>0.57030000000000203</v>
      </c>
      <c r="I411" s="1">
        <v>2.4984999999999999</v>
      </c>
      <c r="J411">
        <v>738</v>
      </c>
      <c r="K411">
        <v>31</v>
      </c>
      <c r="L411">
        <f t="shared" si="20"/>
        <v>201412</v>
      </c>
      <c r="M411" s="1">
        <f t="shared" si="21"/>
        <v>-1.321972002368188</v>
      </c>
    </row>
    <row r="412" spans="1:13" x14ac:dyDescent="0.25">
      <c r="A412" t="s">
        <v>21</v>
      </c>
      <c r="B412" t="s">
        <v>22</v>
      </c>
      <c r="C412">
        <v>2015</v>
      </c>
      <c r="D412">
        <v>1</v>
      </c>
      <c r="E412" s="1">
        <v>0.05</v>
      </c>
      <c r="F412" s="1">
        <v>7.0000000000006807E-2</v>
      </c>
      <c r="G412" s="1">
        <v>7.0000000000014703E-2</v>
      </c>
      <c r="H412" s="1">
        <v>9.0000000000001898E-2</v>
      </c>
      <c r="I412" s="1">
        <v>0.11</v>
      </c>
      <c r="J412">
        <v>111</v>
      </c>
      <c r="K412">
        <v>5</v>
      </c>
      <c r="L412">
        <f t="shared" si="20"/>
        <v>201501</v>
      </c>
      <c r="M412" s="1">
        <f t="shared" si="21"/>
        <v>-1.7734455402442897</v>
      </c>
    </row>
    <row r="413" spans="1:13" x14ac:dyDescent="0.25">
      <c r="A413" t="s">
        <v>21</v>
      </c>
      <c r="B413" t="s">
        <v>22</v>
      </c>
      <c r="C413">
        <v>2015</v>
      </c>
      <c r="D413">
        <v>2</v>
      </c>
      <c r="E413" s="1">
        <v>0.18</v>
      </c>
      <c r="F413" s="1">
        <v>0.73000000000000598</v>
      </c>
      <c r="G413" s="1">
        <v>1.29000000000001</v>
      </c>
      <c r="H413" s="1">
        <v>1.66</v>
      </c>
      <c r="I413" s="1">
        <v>4.0699999999999896</v>
      </c>
      <c r="J413">
        <v>670</v>
      </c>
      <c r="K413">
        <v>28</v>
      </c>
      <c r="L413">
        <f t="shared" si="20"/>
        <v>201502</v>
      </c>
      <c r="M413" s="1">
        <f t="shared" si="21"/>
        <v>-0.66984355876937296</v>
      </c>
    </row>
    <row r="414" spans="1:13" x14ac:dyDescent="0.25">
      <c r="A414" t="s">
        <v>21</v>
      </c>
      <c r="B414" t="s">
        <v>22</v>
      </c>
      <c r="C414">
        <v>2015</v>
      </c>
      <c r="D414">
        <v>3</v>
      </c>
      <c r="E414" s="1">
        <v>0.28000000000000003</v>
      </c>
      <c r="F414" s="1">
        <v>0.91000000000000603</v>
      </c>
      <c r="G414" s="1">
        <v>1.4100000000000099</v>
      </c>
      <c r="H414" s="1">
        <v>2.3199999999999998</v>
      </c>
      <c r="I414" s="1">
        <v>6.1799999999999899</v>
      </c>
      <c r="J414">
        <v>739</v>
      </c>
      <c r="K414">
        <v>31</v>
      </c>
      <c r="L414">
        <f t="shared" si="20"/>
        <v>201503</v>
      </c>
      <c r="M414" s="1">
        <f t="shared" si="21"/>
        <v>-0.36886120018530427</v>
      </c>
    </row>
    <row r="415" spans="1:13" x14ac:dyDescent="0.25">
      <c r="A415" t="s">
        <v>21</v>
      </c>
      <c r="B415" t="s">
        <v>22</v>
      </c>
      <c r="C415">
        <v>2015</v>
      </c>
      <c r="D415">
        <v>4</v>
      </c>
      <c r="E415" s="1">
        <v>0.92</v>
      </c>
      <c r="F415" s="1">
        <v>3.46</v>
      </c>
      <c r="G415" s="1">
        <v>3.9300000000000099</v>
      </c>
      <c r="H415" s="1">
        <v>4.53</v>
      </c>
      <c r="I415" s="1">
        <v>10.219999999999899</v>
      </c>
      <c r="J415">
        <v>713</v>
      </c>
      <c r="K415">
        <v>30</v>
      </c>
      <c r="L415">
        <f t="shared" si="20"/>
        <v>201504</v>
      </c>
      <c r="M415" s="1">
        <f t="shared" si="21"/>
        <v>3.8950555464223231</v>
      </c>
    </row>
    <row r="416" spans="1:13" x14ac:dyDescent="0.25">
      <c r="A416" t="s">
        <v>21</v>
      </c>
      <c r="B416" t="s">
        <v>22</v>
      </c>
      <c r="C416">
        <v>2015</v>
      </c>
      <c r="D416">
        <v>5</v>
      </c>
      <c r="E416" s="1">
        <v>0.38</v>
      </c>
      <c r="F416" s="1">
        <v>0.40000000000000502</v>
      </c>
      <c r="G416" s="1">
        <v>0.41000000000001402</v>
      </c>
      <c r="H416" s="1">
        <v>0.41000000000000503</v>
      </c>
      <c r="I416" s="1">
        <v>1.74</v>
      </c>
      <c r="J416">
        <v>743</v>
      </c>
      <c r="K416">
        <v>31</v>
      </c>
      <c r="L416">
        <f t="shared" si="20"/>
        <v>201505</v>
      </c>
      <c r="M416" s="1">
        <f t="shared" si="21"/>
        <v>-1.2216445495068335</v>
      </c>
    </row>
    <row r="417" spans="1:13" x14ac:dyDescent="0.25">
      <c r="A417" t="s">
        <v>21</v>
      </c>
      <c r="B417" t="s">
        <v>22</v>
      </c>
      <c r="C417">
        <v>2015</v>
      </c>
      <c r="D417">
        <v>6</v>
      </c>
      <c r="E417" s="1">
        <v>0.74</v>
      </c>
      <c r="F417" s="1">
        <v>1.29</v>
      </c>
      <c r="G417" s="1">
        <v>2.1000000000000099</v>
      </c>
      <c r="H417" s="1">
        <v>2.1</v>
      </c>
      <c r="I417" s="1">
        <v>7.5199999999999898</v>
      </c>
      <c r="J417">
        <v>706</v>
      </c>
      <c r="K417">
        <v>30</v>
      </c>
      <c r="L417">
        <f t="shared" si="20"/>
        <v>201506</v>
      </c>
      <c r="M417" s="1">
        <f t="shared" si="21"/>
        <v>0.2665460012699416</v>
      </c>
    </row>
    <row r="418" spans="1:13" x14ac:dyDescent="0.25">
      <c r="A418" t="s">
        <v>21</v>
      </c>
      <c r="B418" t="s">
        <v>22</v>
      </c>
      <c r="C418">
        <v>2015</v>
      </c>
      <c r="D418">
        <v>7</v>
      </c>
      <c r="E418" s="1">
        <v>1.56</v>
      </c>
      <c r="F418" s="1">
        <v>2.2000000000000002</v>
      </c>
      <c r="G418" s="1">
        <v>2.9100000000000099</v>
      </c>
      <c r="H418" s="1">
        <v>2.98</v>
      </c>
      <c r="I418" s="1">
        <v>8.1199999999999992</v>
      </c>
      <c r="J418">
        <v>722</v>
      </c>
      <c r="K418">
        <v>31</v>
      </c>
      <c r="L418">
        <f t="shared" si="20"/>
        <v>201507</v>
      </c>
      <c r="M418" s="1">
        <f t="shared" si="21"/>
        <v>1.7881790363338439</v>
      </c>
    </row>
    <row r="419" spans="1:13" x14ac:dyDescent="0.25">
      <c r="A419" t="s">
        <v>21</v>
      </c>
      <c r="B419" t="s">
        <v>22</v>
      </c>
      <c r="C419">
        <v>2015</v>
      </c>
      <c r="D419">
        <v>8</v>
      </c>
      <c r="E419" s="1">
        <v>0.98</v>
      </c>
      <c r="F419" s="1">
        <v>1.22</v>
      </c>
      <c r="G419" s="1">
        <v>1.31000000000001</v>
      </c>
      <c r="H419" s="1">
        <v>1.67</v>
      </c>
      <c r="I419" s="1">
        <v>5.0299999999999896</v>
      </c>
      <c r="J419">
        <v>741</v>
      </c>
      <c r="K419">
        <v>31</v>
      </c>
      <c r="L419">
        <f t="shared" si="20"/>
        <v>201508</v>
      </c>
      <c r="M419" s="1">
        <f t="shared" si="21"/>
        <v>0.14949730626502591</v>
      </c>
    </row>
    <row r="420" spans="1:13" x14ac:dyDescent="0.25">
      <c r="A420" t="s">
        <v>21</v>
      </c>
      <c r="B420" t="s">
        <v>22</v>
      </c>
      <c r="C420">
        <v>2015</v>
      </c>
      <c r="D420">
        <v>9</v>
      </c>
      <c r="E420" s="1">
        <v>0.21</v>
      </c>
      <c r="F420" s="1">
        <v>0.36000000000000498</v>
      </c>
      <c r="G420" s="1">
        <v>0.48000000000001403</v>
      </c>
      <c r="H420" s="1">
        <v>0.510000000000005</v>
      </c>
      <c r="I420" s="1">
        <v>2.0599999999999898</v>
      </c>
      <c r="J420">
        <v>711</v>
      </c>
      <c r="K420">
        <v>30</v>
      </c>
      <c r="L420">
        <f t="shared" si="20"/>
        <v>201509</v>
      </c>
      <c r="M420" s="1">
        <f t="shared" si="21"/>
        <v>-1.288529518081071</v>
      </c>
    </row>
    <row r="421" spans="1:13" x14ac:dyDescent="0.25">
      <c r="A421" t="s">
        <v>21</v>
      </c>
      <c r="B421" t="s">
        <v>22</v>
      </c>
      <c r="C421">
        <v>2015</v>
      </c>
      <c r="D421">
        <v>10</v>
      </c>
      <c r="E421" s="1">
        <v>0.3</v>
      </c>
      <c r="F421" s="1">
        <v>0.45000000000000501</v>
      </c>
      <c r="G421" s="1">
        <v>0.53000000000001402</v>
      </c>
      <c r="H421" s="1">
        <v>0.64000000000000501</v>
      </c>
      <c r="I421" s="1">
        <v>2.3999999999999901</v>
      </c>
      <c r="J421">
        <v>737</v>
      </c>
      <c r="K421">
        <v>31</v>
      </c>
      <c r="L421">
        <f t="shared" si="20"/>
        <v>201510</v>
      </c>
      <c r="M421" s="1">
        <f t="shared" si="21"/>
        <v>-1.1380383387890367</v>
      </c>
    </row>
    <row r="422" spans="1:13" x14ac:dyDescent="0.25">
      <c r="A422" t="s">
        <v>21</v>
      </c>
      <c r="B422" t="s">
        <v>22</v>
      </c>
      <c r="C422">
        <v>2015</v>
      </c>
      <c r="D422">
        <v>11</v>
      </c>
      <c r="E422" s="1">
        <v>0.17</v>
      </c>
      <c r="F422" s="1">
        <v>0.33000000000000501</v>
      </c>
      <c r="G422" s="1">
        <v>0.48000000000001403</v>
      </c>
      <c r="H422" s="1">
        <v>0.67000000000000504</v>
      </c>
      <c r="I422" s="1">
        <v>2.52999999999999</v>
      </c>
      <c r="J422">
        <v>718</v>
      </c>
      <c r="K422">
        <v>30</v>
      </c>
      <c r="L422">
        <f t="shared" si="20"/>
        <v>201511</v>
      </c>
      <c r="M422" s="1">
        <f t="shared" si="21"/>
        <v>-1.3386932445117492</v>
      </c>
    </row>
    <row r="423" spans="1:13" x14ac:dyDescent="0.25">
      <c r="A423" t="s">
        <v>21</v>
      </c>
      <c r="B423" t="s">
        <v>22</v>
      </c>
      <c r="C423">
        <v>2015</v>
      </c>
      <c r="D423">
        <v>12</v>
      </c>
      <c r="E423" s="1">
        <v>0.45</v>
      </c>
      <c r="F423" s="1">
        <v>0.91000000000000503</v>
      </c>
      <c r="G423" s="1">
        <v>1.04000000000001</v>
      </c>
      <c r="H423" s="1">
        <v>1.39</v>
      </c>
      <c r="I423" s="1">
        <v>4.5299999999999896</v>
      </c>
      <c r="J423">
        <v>744</v>
      </c>
      <c r="K423">
        <v>31</v>
      </c>
      <c r="L423">
        <f t="shared" si="20"/>
        <v>201512</v>
      </c>
      <c r="M423" s="1">
        <f t="shared" si="21"/>
        <v>-0.36886120018530594</v>
      </c>
    </row>
    <row r="424" spans="1:13" x14ac:dyDescent="0.25">
      <c r="A424" t="s">
        <v>21</v>
      </c>
      <c r="B424" t="s">
        <v>22</v>
      </c>
      <c r="C424">
        <v>2016</v>
      </c>
      <c r="D424">
        <v>1</v>
      </c>
      <c r="E424" s="1">
        <v>0.26</v>
      </c>
      <c r="F424" s="1">
        <v>1.17</v>
      </c>
      <c r="G424" s="1">
        <v>1.8500000000000101</v>
      </c>
      <c r="H424" s="1">
        <v>1.95</v>
      </c>
      <c r="I424" s="1">
        <v>3.69999999999999</v>
      </c>
      <c r="J424">
        <v>744</v>
      </c>
      <c r="K424">
        <v>31</v>
      </c>
      <c r="L424">
        <f t="shared" si="20"/>
        <v>201601</v>
      </c>
      <c r="M424" s="1">
        <f t="shared" si="21"/>
        <v>6.5891095547229023E-2</v>
      </c>
    </row>
    <row r="425" spans="1:13" x14ac:dyDescent="0.25">
      <c r="A425" t="s">
        <v>21</v>
      </c>
      <c r="B425" t="s">
        <v>22</v>
      </c>
      <c r="C425">
        <v>2016</v>
      </c>
      <c r="D425">
        <v>2</v>
      </c>
      <c r="E425" s="1">
        <v>0.62</v>
      </c>
      <c r="F425" s="1">
        <v>1.21</v>
      </c>
      <c r="G425" s="1">
        <v>1.96000000000001</v>
      </c>
      <c r="H425" s="1">
        <v>2.2799999999999998</v>
      </c>
      <c r="I425" s="1">
        <v>6.2899999999999903</v>
      </c>
      <c r="J425">
        <v>696</v>
      </c>
      <c r="K425">
        <v>29</v>
      </c>
      <c r="L425">
        <f t="shared" si="20"/>
        <v>201602</v>
      </c>
      <c r="M425" s="1">
        <f t="shared" si="21"/>
        <v>0.13277606412146653</v>
      </c>
    </row>
    <row r="426" spans="1:13" x14ac:dyDescent="0.25">
      <c r="A426" t="s">
        <v>21</v>
      </c>
      <c r="B426" t="s">
        <v>22</v>
      </c>
      <c r="C426">
        <v>2016</v>
      </c>
      <c r="D426">
        <v>3</v>
      </c>
      <c r="E426" s="1">
        <v>0.33</v>
      </c>
      <c r="F426" s="1">
        <v>0.49000000000000499</v>
      </c>
      <c r="G426" s="1">
        <v>0.49000000000001398</v>
      </c>
      <c r="H426" s="1">
        <v>0.49000000000000499</v>
      </c>
      <c r="I426" s="1">
        <v>2.36</v>
      </c>
      <c r="J426">
        <v>743</v>
      </c>
      <c r="K426">
        <v>31</v>
      </c>
      <c r="L426">
        <f t="shared" si="20"/>
        <v>201603</v>
      </c>
      <c r="M426" s="1">
        <f t="shared" si="21"/>
        <v>-1.0711533702147993</v>
      </c>
    </row>
    <row r="427" spans="1:13" x14ac:dyDescent="0.25">
      <c r="A427" t="s">
        <v>21</v>
      </c>
      <c r="B427" t="s">
        <v>22</v>
      </c>
      <c r="C427">
        <v>2016</v>
      </c>
      <c r="D427">
        <v>4</v>
      </c>
      <c r="E427" s="1">
        <v>0.33</v>
      </c>
      <c r="F427" s="1">
        <v>0.62000000000000499</v>
      </c>
      <c r="G427" s="1">
        <v>0.87000000000001299</v>
      </c>
      <c r="H427" s="1">
        <v>1.24</v>
      </c>
      <c r="I427" s="1">
        <v>3.8199999999999901</v>
      </c>
      <c r="J427">
        <v>720</v>
      </c>
      <c r="K427">
        <v>30</v>
      </c>
      <c r="L427">
        <f t="shared" si="20"/>
        <v>201604</v>
      </c>
      <c r="M427" s="1">
        <f t="shared" si="21"/>
        <v>-0.8537772223485276</v>
      </c>
    </row>
    <row r="428" spans="1:13" x14ac:dyDescent="0.25">
      <c r="A428" t="s">
        <v>21</v>
      </c>
      <c r="B428" t="s">
        <v>22</v>
      </c>
      <c r="C428">
        <v>2016</v>
      </c>
      <c r="D428">
        <v>5</v>
      </c>
      <c r="E428" s="1">
        <v>0.65</v>
      </c>
      <c r="F428" s="1">
        <v>2.16</v>
      </c>
      <c r="G428" s="1">
        <v>2.6400000000000099</v>
      </c>
      <c r="H428" s="1">
        <v>2.95</v>
      </c>
      <c r="I428" s="1">
        <v>7.1100999999999903</v>
      </c>
      <c r="J428">
        <v>744</v>
      </c>
      <c r="K428">
        <v>31</v>
      </c>
      <c r="L428">
        <f t="shared" si="20"/>
        <v>201605</v>
      </c>
      <c r="M428" s="1">
        <f t="shared" si="21"/>
        <v>1.7212940677596065</v>
      </c>
    </row>
    <row r="429" spans="1:13" x14ac:dyDescent="0.25">
      <c r="A429" t="s">
        <v>21</v>
      </c>
      <c r="B429" t="s">
        <v>22</v>
      </c>
      <c r="C429">
        <v>2016</v>
      </c>
      <c r="D429">
        <v>6</v>
      </c>
      <c r="E429" s="1">
        <v>0.88</v>
      </c>
      <c r="F429" s="1">
        <v>2.36</v>
      </c>
      <c r="G429" s="1">
        <v>2.3600000000000101</v>
      </c>
      <c r="H429" s="1">
        <v>2.36</v>
      </c>
      <c r="I429" s="1">
        <v>5.59</v>
      </c>
      <c r="J429">
        <v>718</v>
      </c>
      <c r="K429">
        <v>30</v>
      </c>
      <c r="L429">
        <f t="shared" si="20"/>
        <v>201606</v>
      </c>
      <c r="M429" s="1">
        <f t="shared" si="21"/>
        <v>2.0557189106307932</v>
      </c>
    </row>
    <row r="430" spans="1:13" x14ac:dyDescent="0.25">
      <c r="A430" t="s">
        <v>21</v>
      </c>
      <c r="B430" t="s">
        <v>22</v>
      </c>
      <c r="C430">
        <v>2016</v>
      </c>
      <c r="D430">
        <v>7</v>
      </c>
      <c r="E430" s="1">
        <v>0.79</v>
      </c>
      <c r="F430" s="1">
        <v>1.6</v>
      </c>
      <c r="G430" s="1">
        <v>1.6400000000000099</v>
      </c>
      <c r="H430" s="1">
        <v>1.65</v>
      </c>
      <c r="I430" s="1">
        <v>6.3999999999999897</v>
      </c>
      <c r="J430">
        <v>740</v>
      </c>
      <c r="K430">
        <v>31</v>
      </c>
      <c r="L430">
        <f t="shared" si="20"/>
        <v>201607</v>
      </c>
      <c r="M430" s="1">
        <f t="shared" si="21"/>
        <v>0.78490450772028197</v>
      </c>
    </row>
    <row r="431" spans="1:13" x14ac:dyDescent="0.25">
      <c r="A431" t="s">
        <v>21</v>
      </c>
      <c r="B431" t="s">
        <v>22</v>
      </c>
      <c r="C431">
        <v>2016</v>
      </c>
      <c r="D431">
        <v>8</v>
      </c>
      <c r="E431" s="1">
        <v>0.87</v>
      </c>
      <c r="F431" s="1">
        <v>1.32</v>
      </c>
      <c r="G431" s="1">
        <v>1.4200000000000099</v>
      </c>
      <c r="H431" s="1">
        <v>1.4601</v>
      </c>
      <c r="I431" s="1">
        <v>7.1400999999999897</v>
      </c>
      <c r="J431">
        <v>744</v>
      </c>
      <c r="K431">
        <v>31</v>
      </c>
      <c r="L431">
        <f t="shared" si="20"/>
        <v>201608</v>
      </c>
      <c r="M431" s="1">
        <f t="shared" si="21"/>
        <v>0.31670972770061973</v>
      </c>
    </row>
    <row r="432" spans="1:13" x14ac:dyDescent="0.25">
      <c r="A432" t="s">
        <v>21</v>
      </c>
      <c r="B432" t="s">
        <v>22</v>
      </c>
      <c r="C432">
        <v>2016</v>
      </c>
      <c r="D432">
        <v>9</v>
      </c>
      <c r="E432" s="1">
        <v>0.3</v>
      </c>
      <c r="F432" s="1">
        <v>0.54010000000000602</v>
      </c>
      <c r="G432" s="1">
        <v>0.66010000000001401</v>
      </c>
      <c r="H432" s="1">
        <v>0.76010000000000699</v>
      </c>
      <c r="I432" s="1">
        <v>1.4000999999999999</v>
      </c>
      <c r="J432">
        <v>720</v>
      </c>
      <c r="K432">
        <v>30</v>
      </c>
      <c r="L432">
        <f t="shared" si="20"/>
        <v>201609</v>
      </c>
      <c r="M432" s="1">
        <f t="shared" si="21"/>
        <v>-0.9873799470755652</v>
      </c>
    </row>
    <row r="433" spans="1:13" x14ac:dyDescent="0.25">
      <c r="A433" t="s">
        <v>21</v>
      </c>
      <c r="B433" t="s">
        <v>22</v>
      </c>
      <c r="C433">
        <v>2016</v>
      </c>
      <c r="D433">
        <v>10</v>
      </c>
      <c r="E433" s="1">
        <v>0.38</v>
      </c>
      <c r="F433" s="1">
        <v>1.17</v>
      </c>
      <c r="G433" s="1">
        <v>1.3200000000000101</v>
      </c>
      <c r="H433" s="1">
        <v>1.34</v>
      </c>
      <c r="I433" s="1">
        <v>1.53</v>
      </c>
      <c r="J433">
        <v>744</v>
      </c>
      <c r="K433">
        <v>31</v>
      </c>
      <c r="L433">
        <f t="shared" si="20"/>
        <v>201610</v>
      </c>
      <c r="M433" s="1">
        <f t="shared" si="21"/>
        <v>6.5891095547229023E-2</v>
      </c>
    </row>
    <row r="434" spans="1:13" x14ac:dyDescent="0.25">
      <c r="A434" t="s">
        <v>21</v>
      </c>
      <c r="B434" t="s">
        <v>22</v>
      </c>
      <c r="C434">
        <v>2016</v>
      </c>
      <c r="D434">
        <v>11</v>
      </c>
      <c r="E434" s="1">
        <v>0.38</v>
      </c>
      <c r="F434" s="1">
        <v>1.06</v>
      </c>
      <c r="G434" s="1">
        <v>1.71000000000001</v>
      </c>
      <c r="H434" s="1">
        <v>1.78</v>
      </c>
      <c r="I434" s="1">
        <v>2.8100999999999998</v>
      </c>
      <c r="J434">
        <v>717</v>
      </c>
      <c r="K434">
        <v>30</v>
      </c>
      <c r="L434">
        <f t="shared" si="20"/>
        <v>201611</v>
      </c>
      <c r="M434" s="1">
        <f t="shared" si="21"/>
        <v>-0.11804256803192378</v>
      </c>
    </row>
    <row r="435" spans="1:13" x14ac:dyDescent="0.25">
      <c r="A435" t="s">
        <v>21</v>
      </c>
      <c r="B435" t="s">
        <v>22</v>
      </c>
      <c r="C435">
        <v>2016</v>
      </c>
      <c r="D435">
        <v>12</v>
      </c>
      <c r="E435" s="1">
        <v>0.59</v>
      </c>
      <c r="F435" s="1">
        <v>1.71</v>
      </c>
      <c r="G435" s="1">
        <v>1.74020000000001</v>
      </c>
      <c r="H435" s="1">
        <v>1.78</v>
      </c>
      <c r="I435" s="1">
        <v>6.1601999999999899</v>
      </c>
      <c r="J435">
        <v>737</v>
      </c>
      <c r="K435">
        <v>31</v>
      </c>
      <c r="L435">
        <f t="shared" si="20"/>
        <v>201612</v>
      </c>
      <c r="M435" s="1">
        <f t="shared" si="21"/>
        <v>0.96883817129943473</v>
      </c>
    </row>
    <row r="436" spans="1:13" x14ac:dyDescent="0.25">
      <c r="A436" t="s">
        <v>21</v>
      </c>
      <c r="B436" t="s">
        <v>22</v>
      </c>
      <c r="C436">
        <v>2017</v>
      </c>
      <c r="D436">
        <v>1</v>
      </c>
      <c r="E436" s="1">
        <v>0.22</v>
      </c>
      <c r="F436" s="1">
        <v>0.510000000000005</v>
      </c>
      <c r="G436" s="1">
        <v>0.85000000000001397</v>
      </c>
      <c r="H436" s="1">
        <v>1.31</v>
      </c>
      <c r="I436" s="1">
        <v>4.7202999999999902</v>
      </c>
      <c r="J436">
        <v>743</v>
      </c>
      <c r="K436">
        <v>31</v>
      </c>
      <c r="L436">
        <f t="shared" si="20"/>
        <v>201701</v>
      </c>
      <c r="M436" s="1">
        <f t="shared" si="21"/>
        <v>-1.0377108859276805</v>
      </c>
    </row>
    <row r="437" spans="1:13" x14ac:dyDescent="0.25">
      <c r="A437" t="s">
        <v>21</v>
      </c>
      <c r="B437" t="s">
        <v>22</v>
      </c>
      <c r="C437">
        <v>2017</v>
      </c>
      <c r="D437">
        <v>2</v>
      </c>
      <c r="E437" s="1">
        <v>0.51</v>
      </c>
      <c r="F437" s="1">
        <v>0.95000000000000495</v>
      </c>
      <c r="G437" s="1">
        <v>0.95020000000001403</v>
      </c>
      <c r="H437" s="1">
        <v>0.95020000000000704</v>
      </c>
      <c r="I437" s="1">
        <v>2.8601999999999999</v>
      </c>
      <c r="J437">
        <v>670</v>
      </c>
      <c r="K437">
        <v>28</v>
      </c>
      <c r="L437">
        <f t="shared" si="20"/>
        <v>201702</v>
      </c>
      <c r="M437" s="1">
        <f t="shared" si="21"/>
        <v>-0.30197623161106862</v>
      </c>
    </row>
    <row r="438" spans="1:13" x14ac:dyDescent="0.25">
      <c r="A438" t="s">
        <v>21</v>
      </c>
      <c r="B438" t="s">
        <v>22</v>
      </c>
      <c r="C438">
        <v>2017</v>
      </c>
      <c r="D438">
        <v>3</v>
      </c>
      <c r="E438" s="1">
        <v>0.42</v>
      </c>
      <c r="F438" s="1">
        <v>0.69000000000000505</v>
      </c>
      <c r="G438" s="1">
        <v>0.88000000000001399</v>
      </c>
      <c r="H438" s="1">
        <v>1.44</v>
      </c>
      <c r="I438" s="1">
        <v>4.4200999999999899</v>
      </c>
      <c r="J438">
        <v>743</v>
      </c>
      <c r="K438">
        <v>31</v>
      </c>
      <c r="L438">
        <f t="shared" si="20"/>
        <v>201703</v>
      </c>
      <c r="M438" s="1">
        <f t="shared" si="21"/>
        <v>-0.73672852734361194</v>
      </c>
    </row>
    <row r="439" spans="1:13" x14ac:dyDescent="0.25">
      <c r="A439" t="s">
        <v>21</v>
      </c>
      <c r="B439" t="s">
        <v>22</v>
      </c>
      <c r="C439">
        <v>2017</v>
      </c>
      <c r="D439">
        <v>4</v>
      </c>
      <c r="E439" s="1">
        <v>0.68</v>
      </c>
      <c r="F439" s="1">
        <v>0.93000000000000504</v>
      </c>
      <c r="G439" s="1">
        <v>1.1000000000000101</v>
      </c>
      <c r="H439" s="1">
        <v>1.26</v>
      </c>
      <c r="I439" s="1">
        <v>4.0199999999999898</v>
      </c>
      <c r="J439">
        <v>720</v>
      </c>
      <c r="K439">
        <v>30</v>
      </c>
      <c r="L439">
        <f t="shared" si="20"/>
        <v>201704</v>
      </c>
      <c r="M439" s="1">
        <f t="shared" si="21"/>
        <v>-0.33541871589818717</v>
      </c>
    </row>
    <row r="440" spans="1:13" x14ac:dyDescent="0.25">
      <c r="A440" t="s">
        <v>21</v>
      </c>
      <c r="B440" t="s">
        <v>22</v>
      </c>
      <c r="C440">
        <v>2017</v>
      </c>
      <c r="D440">
        <v>5</v>
      </c>
      <c r="E440" s="1">
        <v>1.1100000000000001</v>
      </c>
      <c r="F440" s="1">
        <v>1.42</v>
      </c>
      <c r="G440" s="1">
        <v>1.4300000000000099</v>
      </c>
      <c r="H440" s="1">
        <v>1.85</v>
      </c>
      <c r="I440" s="1">
        <v>7.4599999999999902</v>
      </c>
      <c r="J440">
        <v>744</v>
      </c>
      <c r="K440">
        <v>31</v>
      </c>
      <c r="L440">
        <f t="shared" si="20"/>
        <v>201705</v>
      </c>
      <c r="M440" s="1">
        <f t="shared" si="21"/>
        <v>0.48392214913621312</v>
      </c>
    </row>
    <row r="441" spans="1:13" x14ac:dyDescent="0.25">
      <c r="A441" t="s">
        <v>21</v>
      </c>
      <c r="B441" t="s">
        <v>22</v>
      </c>
      <c r="C441">
        <v>2017</v>
      </c>
      <c r="D441">
        <v>6</v>
      </c>
      <c r="E441" s="1">
        <v>1.23</v>
      </c>
      <c r="F441" s="1">
        <v>1.72</v>
      </c>
      <c r="G441" s="1">
        <v>2.0000000000000102</v>
      </c>
      <c r="H441" s="1">
        <v>2.13</v>
      </c>
      <c r="I441" s="1">
        <v>6.2099999999999902</v>
      </c>
      <c r="J441">
        <v>718</v>
      </c>
      <c r="K441">
        <v>30</v>
      </c>
      <c r="L441">
        <f t="shared" si="20"/>
        <v>201706</v>
      </c>
      <c r="M441" s="1">
        <f t="shared" si="21"/>
        <v>0.98555941344299414</v>
      </c>
    </row>
    <row r="442" spans="1:13" x14ac:dyDescent="0.25">
      <c r="A442" t="s">
        <v>21</v>
      </c>
      <c r="B442" t="s">
        <v>22</v>
      </c>
      <c r="C442">
        <v>2017</v>
      </c>
      <c r="D442">
        <v>7</v>
      </c>
      <c r="E442" s="1">
        <v>0.59</v>
      </c>
      <c r="F442" s="1">
        <v>0.90000000000000502</v>
      </c>
      <c r="G442" s="1">
        <v>0.90000000000001401</v>
      </c>
      <c r="H442" s="1">
        <v>1.02</v>
      </c>
      <c r="I442" s="1">
        <v>4.18</v>
      </c>
      <c r="J442">
        <v>741</v>
      </c>
      <c r="K442">
        <v>31</v>
      </c>
      <c r="L442">
        <f t="shared" si="20"/>
        <v>201707</v>
      </c>
      <c r="M442" s="1">
        <f t="shared" si="21"/>
        <v>-0.38558244232886529</v>
      </c>
    </row>
    <row r="443" spans="1:13" x14ac:dyDescent="0.25">
      <c r="A443" t="s">
        <v>21</v>
      </c>
      <c r="B443" t="s">
        <v>22</v>
      </c>
      <c r="C443">
        <v>2017</v>
      </c>
      <c r="D443">
        <v>8</v>
      </c>
      <c r="E443" s="1">
        <v>0.53</v>
      </c>
      <c r="F443" s="1">
        <v>1.29</v>
      </c>
      <c r="G443" s="1">
        <v>1.3200000000000101</v>
      </c>
      <c r="H443" s="1">
        <v>1.34</v>
      </c>
      <c r="I443" s="1">
        <v>4.5627000000000004</v>
      </c>
      <c r="J443">
        <v>741</v>
      </c>
      <c r="K443">
        <v>31</v>
      </c>
      <c r="L443">
        <f t="shared" si="20"/>
        <v>201708</v>
      </c>
      <c r="M443" s="1">
        <f t="shared" si="21"/>
        <v>0.2665460012699416</v>
      </c>
    </row>
    <row r="444" spans="1:13" x14ac:dyDescent="0.25">
      <c r="A444" t="s">
        <v>21</v>
      </c>
      <c r="B444" t="s">
        <v>22</v>
      </c>
      <c r="C444">
        <v>2017</v>
      </c>
      <c r="D444">
        <v>9</v>
      </c>
      <c r="E444" s="1">
        <v>0.59</v>
      </c>
      <c r="F444" s="1">
        <v>1.33</v>
      </c>
      <c r="G444" s="1">
        <v>1.51030000000001</v>
      </c>
      <c r="H444" s="1">
        <v>2.2105000000000001</v>
      </c>
      <c r="I444" s="1">
        <v>3.3639000000000001</v>
      </c>
      <c r="J444">
        <v>717</v>
      </c>
      <c r="K444">
        <v>30</v>
      </c>
      <c r="L444">
        <f t="shared" si="20"/>
        <v>201709</v>
      </c>
      <c r="M444" s="1">
        <f t="shared" si="21"/>
        <v>0.33343096984417908</v>
      </c>
    </row>
    <row r="445" spans="1:13" x14ac:dyDescent="0.25">
      <c r="A445" t="s">
        <v>21</v>
      </c>
      <c r="B445" t="s">
        <v>22</v>
      </c>
      <c r="C445">
        <v>2017</v>
      </c>
      <c r="D445">
        <v>10</v>
      </c>
      <c r="E445" s="1">
        <v>0.46</v>
      </c>
      <c r="F445" s="1">
        <v>1.31</v>
      </c>
      <c r="G445" s="1">
        <v>1.8800000000000101</v>
      </c>
      <c r="H445" s="1">
        <v>2.2601</v>
      </c>
      <c r="I445" s="1">
        <v>5.3225999999999898</v>
      </c>
      <c r="J445">
        <v>725</v>
      </c>
      <c r="K445">
        <v>31</v>
      </c>
      <c r="L445">
        <f t="shared" si="20"/>
        <v>201710</v>
      </c>
      <c r="M445" s="1">
        <f t="shared" si="21"/>
        <v>0.29998848555706031</v>
      </c>
    </row>
    <row r="446" spans="1:13" x14ac:dyDescent="0.25">
      <c r="A446" t="s">
        <v>21</v>
      </c>
      <c r="B446" t="s">
        <v>22</v>
      </c>
      <c r="C446">
        <v>2017</v>
      </c>
      <c r="D446">
        <v>11</v>
      </c>
      <c r="E446" s="1">
        <v>0.5</v>
      </c>
      <c r="F446" s="1">
        <v>0.60010000000000496</v>
      </c>
      <c r="G446" s="1">
        <v>0.63040000000001395</v>
      </c>
      <c r="H446" s="1">
        <v>0.63060000000000904</v>
      </c>
      <c r="I446" s="1">
        <v>1.3039000000000001</v>
      </c>
      <c r="J446">
        <v>713</v>
      </c>
      <c r="K446">
        <v>30</v>
      </c>
      <c r="L446">
        <f t="shared" si="20"/>
        <v>201711</v>
      </c>
      <c r="M446" s="1">
        <f t="shared" si="21"/>
        <v>-0.88705249421421073</v>
      </c>
    </row>
    <row r="447" spans="1:13" x14ac:dyDescent="0.25">
      <c r="A447" t="s">
        <v>21</v>
      </c>
      <c r="B447" t="s">
        <v>22</v>
      </c>
      <c r="C447">
        <v>2017</v>
      </c>
      <c r="D447">
        <v>12</v>
      </c>
      <c r="E447" s="1">
        <v>0.48</v>
      </c>
      <c r="F447" s="1">
        <v>1.5</v>
      </c>
      <c r="G447" s="1">
        <v>1.9601000000000099</v>
      </c>
      <c r="H447" s="1">
        <v>2.4500999999999999</v>
      </c>
      <c r="I447" s="1">
        <v>3.2932000000000001</v>
      </c>
      <c r="J447">
        <v>740</v>
      </c>
      <c r="K447">
        <v>31</v>
      </c>
      <c r="L447">
        <f t="shared" si="20"/>
        <v>201712</v>
      </c>
      <c r="M447" s="1">
        <f t="shared" si="21"/>
        <v>0.61769208628468819</v>
      </c>
    </row>
    <row r="448" spans="1:13" x14ac:dyDescent="0.25">
      <c r="A448" t="s">
        <v>21</v>
      </c>
      <c r="B448" t="s">
        <v>22</v>
      </c>
      <c r="C448">
        <v>2018</v>
      </c>
      <c r="D448">
        <v>1</v>
      </c>
      <c r="E448" s="1">
        <v>0.19</v>
      </c>
      <c r="F448" s="1">
        <v>0.35020000000000501</v>
      </c>
      <c r="G448" s="1">
        <v>0.53000000000001302</v>
      </c>
      <c r="H448" s="1">
        <v>0.55040000000000899</v>
      </c>
      <c r="I448" s="1">
        <v>1.9298</v>
      </c>
      <c r="J448">
        <v>742</v>
      </c>
      <c r="K448">
        <v>31</v>
      </c>
      <c r="L448">
        <f t="shared" si="20"/>
        <v>201801</v>
      </c>
      <c r="M448" s="1">
        <f t="shared" si="21"/>
        <v>-1.3049163353817592</v>
      </c>
    </row>
    <row r="449" spans="1:13" x14ac:dyDescent="0.25">
      <c r="A449" t="s">
        <v>21</v>
      </c>
      <c r="B449" t="s">
        <v>22</v>
      </c>
      <c r="C449">
        <v>2018</v>
      </c>
      <c r="D449">
        <v>2</v>
      </c>
      <c r="E449" s="1">
        <v>0.28999999999999998</v>
      </c>
      <c r="F449" s="1">
        <v>0.750000000000005</v>
      </c>
      <c r="G449" s="1">
        <v>0.96010000000001305</v>
      </c>
      <c r="H449" s="1">
        <v>1.7101000000000099</v>
      </c>
      <c r="I449" s="1">
        <v>8.0469999999999793</v>
      </c>
      <c r="J449">
        <v>671</v>
      </c>
      <c r="K449">
        <v>28</v>
      </c>
      <c r="L449">
        <f t="shared" si="20"/>
        <v>201802</v>
      </c>
      <c r="M449" s="1">
        <f t="shared" si="21"/>
        <v>-0.6364010744822558</v>
      </c>
    </row>
    <row r="450" spans="1:13" x14ac:dyDescent="0.25">
      <c r="A450" t="s">
        <v>21</v>
      </c>
      <c r="B450" t="s">
        <v>22</v>
      </c>
      <c r="C450">
        <v>2018</v>
      </c>
      <c r="D450">
        <v>3</v>
      </c>
      <c r="E450" s="1">
        <v>0.32</v>
      </c>
      <c r="F450" s="1">
        <v>1.1000000000000001</v>
      </c>
      <c r="G450" s="1">
        <v>1.6300000000000101</v>
      </c>
      <c r="H450" s="1">
        <v>1.8001</v>
      </c>
      <c r="I450" s="1">
        <v>7.0005999999999897</v>
      </c>
      <c r="J450">
        <v>741</v>
      </c>
      <c r="K450">
        <v>31</v>
      </c>
      <c r="L450">
        <f t="shared" si="20"/>
        <v>201803</v>
      </c>
      <c r="M450" s="1">
        <f t="shared" si="21"/>
        <v>-5.1157599457686262E-2</v>
      </c>
    </row>
    <row r="451" spans="1:13" x14ac:dyDescent="0.25">
      <c r="A451" t="s">
        <v>21</v>
      </c>
      <c r="B451" t="s">
        <v>22</v>
      </c>
      <c r="C451">
        <v>2018</v>
      </c>
      <c r="D451">
        <v>4</v>
      </c>
      <c r="E451" s="1">
        <v>0.61</v>
      </c>
      <c r="F451" s="1">
        <v>1.19</v>
      </c>
      <c r="G451" s="1">
        <v>1.1900000000000099</v>
      </c>
      <c r="H451" s="1">
        <v>1.2101</v>
      </c>
      <c r="I451" s="1">
        <v>4.1273999999999997</v>
      </c>
      <c r="J451">
        <v>717</v>
      </c>
      <c r="K451">
        <v>30</v>
      </c>
      <c r="L451">
        <f t="shared" si="20"/>
        <v>201804</v>
      </c>
      <c r="M451" s="1">
        <f t="shared" si="21"/>
        <v>9.9333579834347777E-2</v>
      </c>
    </row>
    <row r="452" spans="1:13" x14ac:dyDescent="0.25">
      <c r="A452" t="s">
        <v>21</v>
      </c>
      <c r="B452" t="s">
        <v>22</v>
      </c>
      <c r="C452">
        <v>2018</v>
      </c>
      <c r="D452">
        <v>5</v>
      </c>
      <c r="E452" s="1">
        <v>0.69</v>
      </c>
      <c r="F452" s="1">
        <v>1.0901000000000001</v>
      </c>
      <c r="G452" s="1">
        <v>1.09030000000001</v>
      </c>
      <c r="H452" s="1">
        <v>1.5307999999999999</v>
      </c>
      <c r="I452" s="1">
        <v>6.18569999999999</v>
      </c>
      <c r="J452">
        <v>738</v>
      </c>
      <c r="K452">
        <v>31</v>
      </c>
      <c r="L452">
        <f t="shared" si="20"/>
        <v>201805</v>
      </c>
      <c r="M452" s="1">
        <f t="shared" si="21"/>
        <v>-6.7711629179810065E-2</v>
      </c>
    </row>
    <row r="453" spans="1:13" x14ac:dyDescent="0.25">
      <c r="A453" t="s">
        <v>21</v>
      </c>
      <c r="B453" t="s">
        <v>22</v>
      </c>
      <c r="C453">
        <v>2018</v>
      </c>
      <c r="D453">
        <v>6</v>
      </c>
      <c r="E453" s="1">
        <v>0.5</v>
      </c>
      <c r="F453" s="1">
        <v>0.76010000000000499</v>
      </c>
      <c r="G453" s="1">
        <v>1.1002000000000101</v>
      </c>
      <c r="H453" s="1">
        <v>1.4101999999999999</v>
      </c>
      <c r="I453" s="1">
        <v>4.4846000000000004</v>
      </c>
      <c r="J453">
        <v>719</v>
      </c>
      <c r="K453">
        <v>30</v>
      </c>
      <c r="L453">
        <f t="shared" si="20"/>
        <v>201806</v>
      </c>
      <c r="M453" s="1">
        <f t="shared" si="21"/>
        <v>-0.61951261991726092</v>
      </c>
    </row>
    <row r="454" spans="1:13" x14ac:dyDescent="0.25">
      <c r="A454" t="s">
        <v>21</v>
      </c>
      <c r="B454" t="s">
        <v>22</v>
      </c>
      <c r="C454">
        <v>2018</v>
      </c>
      <c r="D454">
        <v>7</v>
      </c>
      <c r="E454" s="1">
        <v>0.5</v>
      </c>
      <c r="F454" s="1">
        <v>0.68000000000000504</v>
      </c>
      <c r="G454" s="1">
        <v>0.92000000000001303</v>
      </c>
      <c r="H454" s="1">
        <v>1.2000999999999999</v>
      </c>
      <c r="I454" s="1">
        <v>5.0632999999999901</v>
      </c>
      <c r="J454">
        <v>744</v>
      </c>
      <c r="K454">
        <v>31</v>
      </c>
      <c r="L454">
        <f t="shared" ref="L454:L502" si="22">C454*100+D454</f>
        <v>201807</v>
      </c>
      <c r="M454" s="1">
        <f t="shared" si="21"/>
        <v>-0.75344976948717124</v>
      </c>
    </row>
    <row r="455" spans="1:13" x14ac:dyDescent="0.25">
      <c r="A455" t="s">
        <v>21</v>
      </c>
      <c r="B455" t="s">
        <v>22</v>
      </c>
      <c r="C455">
        <v>2018</v>
      </c>
      <c r="D455">
        <v>8</v>
      </c>
      <c r="E455" s="1">
        <v>1.0900000000000001</v>
      </c>
      <c r="F455" s="1">
        <v>1.3301000000000001</v>
      </c>
      <c r="G455" s="1">
        <v>1.4101000000000099</v>
      </c>
      <c r="H455" s="1">
        <v>1.7004999999999999</v>
      </c>
      <c r="I455" s="1">
        <v>4.4343000000000004</v>
      </c>
      <c r="J455">
        <v>742</v>
      </c>
      <c r="K455">
        <v>31</v>
      </c>
      <c r="L455">
        <f t="shared" si="22"/>
        <v>201808</v>
      </c>
      <c r="M455" s="1">
        <f t="shared" ref="M455:M502" si="23">(F455-F$3)/F$2</f>
        <v>0.33359818226561466</v>
      </c>
    </row>
    <row r="456" spans="1:13" x14ac:dyDescent="0.25">
      <c r="A456" t="s">
        <v>21</v>
      </c>
      <c r="B456" t="s">
        <v>22</v>
      </c>
      <c r="C456">
        <v>2018</v>
      </c>
      <c r="D456">
        <v>9</v>
      </c>
      <c r="E456" s="1">
        <v>0.92</v>
      </c>
      <c r="F456" s="1">
        <v>1.24</v>
      </c>
      <c r="G456" s="1">
        <v>1.6800000000000099</v>
      </c>
      <c r="H456" s="1">
        <v>1.8803000000000001</v>
      </c>
      <c r="I456" s="1">
        <v>9.1752999999999805</v>
      </c>
      <c r="J456">
        <v>719</v>
      </c>
      <c r="K456">
        <v>30</v>
      </c>
      <c r="L456">
        <f t="shared" si="22"/>
        <v>201809</v>
      </c>
      <c r="M456" s="1">
        <f t="shared" si="23"/>
        <v>0.18293979055214468</v>
      </c>
    </row>
    <row r="457" spans="1:13" x14ac:dyDescent="0.25">
      <c r="A457" t="s">
        <v>21</v>
      </c>
      <c r="B457" t="s">
        <v>22</v>
      </c>
      <c r="C457">
        <v>2018</v>
      </c>
      <c r="D457">
        <v>10</v>
      </c>
      <c r="E457" s="1">
        <v>0.86</v>
      </c>
      <c r="F457" s="1">
        <v>1.27</v>
      </c>
      <c r="G457" s="1">
        <v>1.3803000000000101</v>
      </c>
      <c r="H457" s="1">
        <v>1.7904</v>
      </c>
      <c r="I457" s="1">
        <v>5.1239999999999801</v>
      </c>
      <c r="J457">
        <v>743</v>
      </c>
      <c r="K457">
        <v>31</v>
      </c>
      <c r="L457">
        <f t="shared" si="22"/>
        <v>201810</v>
      </c>
      <c r="M457" s="1">
        <f t="shared" si="23"/>
        <v>0.23310351698282281</v>
      </c>
    </row>
    <row r="458" spans="1:13" x14ac:dyDescent="0.25">
      <c r="A458" t="s">
        <v>21</v>
      </c>
      <c r="B458" t="s">
        <v>22</v>
      </c>
      <c r="C458">
        <v>2018</v>
      </c>
      <c r="D458">
        <v>11</v>
      </c>
      <c r="E458" s="1">
        <v>0.56999999999999995</v>
      </c>
      <c r="F458" s="1">
        <v>1.1501999999999999</v>
      </c>
      <c r="G458" s="1">
        <v>1.1502000000000101</v>
      </c>
      <c r="H458" s="1">
        <v>1.1501999999999999</v>
      </c>
      <c r="I458" s="1">
        <v>4.9196999999999997</v>
      </c>
      <c r="J458">
        <v>716</v>
      </c>
      <c r="K458">
        <v>30</v>
      </c>
      <c r="L458">
        <f t="shared" si="22"/>
        <v>201811</v>
      </c>
      <c r="M458" s="1">
        <f t="shared" si="23"/>
        <v>3.278303610298141E-2</v>
      </c>
    </row>
    <row r="459" spans="1:13" x14ac:dyDescent="0.25">
      <c r="A459" t="s">
        <v>21</v>
      </c>
      <c r="B459" t="s">
        <v>22</v>
      </c>
      <c r="C459">
        <v>2018</v>
      </c>
      <c r="D459">
        <v>12</v>
      </c>
      <c r="E459" s="1">
        <v>0.37</v>
      </c>
      <c r="F459" s="1">
        <v>0.93000000000000504</v>
      </c>
      <c r="G459" s="1">
        <v>0.99020000000001396</v>
      </c>
      <c r="H459" s="1">
        <v>1.7704</v>
      </c>
      <c r="I459" s="1">
        <v>7.4763999999999804</v>
      </c>
      <c r="J459">
        <v>742</v>
      </c>
      <c r="K459">
        <v>31</v>
      </c>
      <c r="L459">
        <f t="shared" si="22"/>
        <v>201812</v>
      </c>
      <c r="M459" s="1">
        <f t="shared" si="23"/>
        <v>-0.33541871589818717</v>
      </c>
    </row>
    <row r="460" spans="1:13" x14ac:dyDescent="0.25">
      <c r="A460" t="s">
        <v>21</v>
      </c>
      <c r="B460" t="s">
        <v>22</v>
      </c>
      <c r="C460">
        <v>2019</v>
      </c>
      <c r="D460">
        <v>1</v>
      </c>
      <c r="E460" s="1">
        <v>0.19</v>
      </c>
      <c r="F460" s="1">
        <v>0.84000000000000596</v>
      </c>
      <c r="G460" s="1">
        <v>1.1900000000000099</v>
      </c>
      <c r="H460" s="1">
        <v>1.3801000000000001</v>
      </c>
      <c r="I460" s="1">
        <v>4.2672999999999899</v>
      </c>
      <c r="J460">
        <v>738</v>
      </c>
      <c r="K460">
        <v>31</v>
      </c>
      <c r="L460">
        <f t="shared" si="22"/>
        <v>201901</v>
      </c>
      <c r="M460" s="1">
        <f t="shared" si="23"/>
        <v>-0.48590989519021993</v>
      </c>
    </row>
    <row r="461" spans="1:13" x14ac:dyDescent="0.25">
      <c r="A461" t="s">
        <v>21</v>
      </c>
      <c r="B461" t="s">
        <v>22</v>
      </c>
      <c r="C461">
        <v>2019</v>
      </c>
      <c r="D461">
        <v>2</v>
      </c>
      <c r="E461" s="1">
        <v>0.34</v>
      </c>
      <c r="F461" s="1">
        <v>1.3</v>
      </c>
      <c r="G461" s="1">
        <v>1.4601000000000099</v>
      </c>
      <c r="H461" s="1">
        <v>1.9202999999999999</v>
      </c>
      <c r="I461" s="1">
        <v>8.8844999999999903</v>
      </c>
      <c r="J461">
        <v>672</v>
      </c>
      <c r="K461">
        <v>28</v>
      </c>
      <c r="L461">
        <f t="shared" si="22"/>
        <v>201902</v>
      </c>
      <c r="M461" s="1">
        <f t="shared" si="23"/>
        <v>0.28326724341350096</v>
      </c>
    </row>
    <row r="462" spans="1:13" x14ac:dyDescent="0.25">
      <c r="A462" t="s">
        <v>21</v>
      </c>
      <c r="B462" t="s">
        <v>22</v>
      </c>
      <c r="C462">
        <v>2019</v>
      </c>
      <c r="D462">
        <v>3</v>
      </c>
      <c r="E462" s="1">
        <v>0.32</v>
      </c>
      <c r="F462" s="1">
        <v>0.84000000000000596</v>
      </c>
      <c r="G462" s="1">
        <v>0.900100000000014</v>
      </c>
      <c r="H462" s="1">
        <v>0.900100000000008</v>
      </c>
      <c r="I462" s="1">
        <v>2.4055</v>
      </c>
      <c r="J462">
        <v>730</v>
      </c>
      <c r="K462">
        <v>31</v>
      </c>
      <c r="L462">
        <f t="shared" si="22"/>
        <v>201903</v>
      </c>
      <c r="M462" s="1">
        <f t="shared" si="23"/>
        <v>-0.48590989519021993</v>
      </c>
    </row>
    <row r="463" spans="1:13" x14ac:dyDescent="0.25">
      <c r="A463" t="s">
        <v>21</v>
      </c>
      <c r="B463" t="s">
        <v>22</v>
      </c>
      <c r="C463">
        <v>2019</v>
      </c>
      <c r="D463">
        <v>4</v>
      </c>
      <c r="E463" s="1">
        <v>0.24</v>
      </c>
      <c r="F463" s="1">
        <v>0.53000000000000602</v>
      </c>
      <c r="G463" s="1">
        <v>0.54010000000001401</v>
      </c>
      <c r="H463" s="1">
        <v>0.57000000000000794</v>
      </c>
      <c r="I463" s="1">
        <v>2.8039999999999998</v>
      </c>
      <c r="J463">
        <v>718</v>
      </c>
      <c r="K463">
        <v>30</v>
      </c>
      <c r="L463">
        <f t="shared" si="22"/>
        <v>201904</v>
      </c>
      <c r="M463" s="1">
        <f t="shared" si="23"/>
        <v>-1.0042684016405601</v>
      </c>
    </row>
    <row r="464" spans="1:13" x14ac:dyDescent="0.25">
      <c r="A464" t="s">
        <v>21</v>
      </c>
      <c r="B464" t="s">
        <v>22</v>
      </c>
      <c r="C464">
        <v>2019</v>
      </c>
      <c r="D464">
        <v>5</v>
      </c>
      <c r="E464" s="1">
        <v>0.8</v>
      </c>
      <c r="F464" s="1">
        <v>0.93000000000000604</v>
      </c>
      <c r="G464" s="1">
        <v>0.93010000000001403</v>
      </c>
      <c r="H464" s="1">
        <v>1.5104</v>
      </c>
      <c r="I464" s="1">
        <v>5.0754000000000001</v>
      </c>
      <c r="J464">
        <v>742</v>
      </c>
      <c r="K464">
        <v>31</v>
      </c>
      <c r="L464">
        <f t="shared" si="22"/>
        <v>201905</v>
      </c>
      <c r="M464" s="1">
        <f t="shared" si="23"/>
        <v>-0.3354187158981855</v>
      </c>
    </row>
    <row r="465" spans="1:13" x14ac:dyDescent="0.25">
      <c r="A465" t="s">
        <v>21</v>
      </c>
      <c r="B465" t="s">
        <v>22</v>
      </c>
      <c r="C465">
        <v>2019</v>
      </c>
      <c r="D465">
        <v>6</v>
      </c>
      <c r="E465" s="1">
        <v>0.91</v>
      </c>
      <c r="F465" s="1">
        <v>1.0601</v>
      </c>
      <c r="G465" s="1">
        <v>1.58020000000001</v>
      </c>
      <c r="H465" s="1">
        <v>2.1404000000000001</v>
      </c>
      <c r="I465" s="1">
        <v>8.5260999999999907</v>
      </c>
      <c r="J465">
        <v>720</v>
      </c>
      <c r="K465">
        <v>30</v>
      </c>
      <c r="L465">
        <f t="shared" si="22"/>
        <v>201906</v>
      </c>
      <c r="M465" s="1">
        <f t="shared" si="23"/>
        <v>-0.1178753556104882</v>
      </c>
    </row>
    <row r="466" spans="1:13" x14ac:dyDescent="0.25">
      <c r="A466" t="s">
        <v>21</v>
      </c>
      <c r="B466" t="s">
        <v>22</v>
      </c>
      <c r="C466">
        <v>2019</v>
      </c>
      <c r="D466">
        <v>7</v>
      </c>
      <c r="E466" s="1">
        <v>0.97</v>
      </c>
      <c r="F466" s="1">
        <v>1.89</v>
      </c>
      <c r="G466" s="1">
        <v>2.4300000000000099</v>
      </c>
      <c r="H466" s="1">
        <v>2.4300000000000002</v>
      </c>
      <c r="I466" s="1">
        <v>7.0539999999999896</v>
      </c>
      <c r="J466">
        <v>742</v>
      </c>
      <c r="K466">
        <v>31</v>
      </c>
      <c r="L466">
        <f t="shared" si="22"/>
        <v>201907</v>
      </c>
      <c r="M466" s="1">
        <f t="shared" si="23"/>
        <v>1.2698205298835032</v>
      </c>
    </row>
    <row r="467" spans="1:13" x14ac:dyDescent="0.25">
      <c r="A467" t="s">
        <v>21</v>
      </c>
      <c r="B467" t="s">
        <v>22</v>
      </c>
      <c r="C467">
        <v>2019</v>
      </c>
      <c r="D467">
        <v>8</v>
      </c>
      <c r="E467" s="1">
        <v>0.39</v>
      </c>
      <c r="F467" s="1">
        <v>0.44020000000000598</v>
      </c>
      <c r="G467" s="1">
        <v>0.62030000000001495</v>
      </c>
      <c r="H467" s="1">
        <v>0.65070000000000805</v>
      </c>
      <c r="I467" s="1">
        <v>1.2526999999999999</v>
      </c>
      <c r="J467">
        <v>742</v>
      </c>
      <c r="K467">
        <v>31</v>
      </c>
      <c r="L467">
        <f t="shared" si="22"/>
        <v>201908</v>
      </c>
      <c r="M467" s="1">
        <f t="shared" si="23"/>
        <v>-1.1544251560897234</v>
      </c>
    </row>
    <row r="468" spans="1:13" x14ac:dyDescent="0.25">
      <c r="A468" t="s">
        <v>21</v>
      </c>
      <c r="B468" t="s">
        <v>22</v>
      </c>
      <c r="C468">
        <v>2019</v>
      </c>
      <c r="D468">
        <v>9</v>
      </c>
      <c r="E468" s="1">
        <v>1E-4</v>
      </c>
      <c r="F468" s="1">
        <v>4.0000000000635599E-4</v>
      </c>
      <c r="G468" s="1">
        <v>4.0000000001501503E-4</v>
      </c>
      <c r="H468" s="1">
        <v>4.0000000000846498E-4</v>
      </c>
      <c r="I468" s="1">
        <v>8.9999999999999998E-4</v>
      </c>
      <c r="J468">
        <v>681</v>
      </c>
      <c r="K468">
        <v>30</v>
      </c>
      <c r="L468">
        <f t="shared" si="22"/>
        <v>201909</v>
      </c>
      <c r="M468" s="1">
        <f t="shared" si="23"/>
        <v>-1.8898253855634635</v>
      </c>
    </row>
    <row r="469" spans="1:13" x14ac:dyDescent="0.25">
      <c r="A469" t="s">
        <v>21</v>
      </c>
      <c r="B469" t="s">
        <v>22</v>
      </c>
      <c r="C469">
        <v>2019</v>
      </c>
      <c r="D469">
        <v>10</v>
      </c>
      <c r="E469" s="1">
        <v>0.48</v>
      </c>
      <c r="F469" s="1">
        <v>1.02</v>
      </c>
      <c r="G469" s="1">
        <v>1.49010000000001</v>
      </c>
      <c r="H469" s="1">
        <v>1.7503</v>
      </c>
      <c r="I469" s="1">
        <v>5.9849999999999897</v>
      </c>
      <c r="J469">
        <v>738</v>
      </c>
      <c r="K469">
        <v>31</v>
      </c>
      <c r="L469">
        <f t="shared" si="22"/>
        <v>201910</v>
      </c>
      <c r="M469" s="1">
        <f t="shared" si="23"/>
        <v>-0.18492753660616129</v>
      </c>
    </row>
    <row r="470" spans="1:13" x14ac:dyDescent="0.25">
      <c r="A470" t="s">
        <v>21</v>
      </c>
      <c r="B470" t="s">
        <v>22</v>
      </c>
      <c r="C470">
        <v>2019</v>
      </c>
      <c r="D470">
        <v>11</v>
      </c>
      <c r="E470" s="1">
        <v>0.7</v>
      </c>
      <c r="F470" s="1">
        <v>1.08</v>
      </c>
      <c r="G470" s="1">
        <v>1.6300000000000101</v>
      </c>
      <c r="H470" s="1">
        <v>2.0903</v>
      </c>
      <c r="I470" s="1">
        <v>5.8339999999999899</v>
      </c>
      <c r="J470">
        <v>705</v>
      </c>
      <c r="K470">
        <v>30</v>
      </c>
      <c r="L470">
        <f t="shared" si="22"/>
        <v>201911</v>
      </c>
      <c r="M470" s="1">
        <f t="shared" si="23"/>
        <v>-8.460008374480503E-2</v>
      </c>
    </row>
    <row r="471" spans="1:13" x14ac:dyDescent="0.25">
      <c r="A471" t="s">
        <v>21</v>
      </c>
      <c r="B471" t="s">
        <v>22</v>
      </c>
      <c r="C471">
        <v>2019</v>
      </c>
      <c r="D471">
        <v>12</v>
      </c>
      <c r="E471" s="1">
        <v>0.37</v>
      </c>
      <c r="F471" s="1">
        <v>1.37</v>
      </c>
      <c r="G471" s="1">
        <v>2.0200000000000098</v>
      </c>
      <c r="H471" s="1">
        <v>2.3302</v>
      </c>
      <c r="I471" s="1">
        <v>6.2756999999999898</v>
      </c>
      <c r="J471">
        <v>744</v>
      </c>
      <c r="K471">
        <v>31</v>
      </c>
      <c r="L471">
        <f t="shared" si="22"/>
        <v>201912</v>
      </c>
      <c r="M471" s="1">
        <f t="shared" si="23"/>
        <v>0.40031593841841662</v>
      </c>
    </row>
    <row r="472" spans="1:13" x14ac:dyDescent="0.25">
      <c r="A472" t="s">
        <v>21</v>
      </c>
      <c r="B472" t="s">
        <v>22</v>
      </c>
      <c r="C472">
        <v>2020</v>
      </c>
      <c r="D472">
        <v>1</v>
      </c>
      <c r="E472" s="1">
        <v>0.35</v>
      </c>
      <c r="F472" s="1">
        <v>0.99010000000000598</v>
      </c>
      <c r="G472" s="1">
        <v>1.09040000000001</v>
      </c>
      <c r="H472" s="1">
        <v>1.0904</v>
      </c>
      <c r="I472" s="1">
        <v>3.3378999999999999</v>
      </c>
      <c r="J472">
        <v>744</v>
      </c>
      <c r="K472">
        <v>31</v>
      </c>
      <c r="L472">
        <f t="shared" si="22"/>
        <v>202001</v>
      </c>
      <c r="M472" s="1">
        <f t="shared" si="23"/>
        <v>-0.23492405061539384</v>
      </c>
    </row>
    <row r="473" spans="1:13" x14ac:dyDescent="0.25">
      <c r="A473" t="s">
        <v>21</v>
      </c>
      <c r="B473" t="s">
        <v>22</v>
      </c>
      <c r="C473">
        <v>2020</v>
      </c>
      <c r="D473">
        <v>2</v>
      </c>
      <c r="E473" s="1">
        <v>0.28000000000000003</v>
      </c>
      <c r="F473" s="1">
        <v>0.82000000000000595</v>
      </c>
      <c r="G473" s="1">
        <v>1.1300000000000101</v>
      </c>
      <c r="H473" s="1">
        <v>1.5301</v>
      </c>
      <c r="I473" s="1">
        <v>7.1394999999999804</v>
      </c>
      <c r="J473">
        <v>693</v>
      </c>
      <c r="K473">
        <v>29</v>
      </c>
      <c r="L473">
        <f t="shared" si="22"/>
        <v>202002</v>
      </c>
      <c r="M473" s="1">
        <f t="shared" si="23"/>
        <v>-0.5193523794773387</v>
      </c>
    </row>
    <row r="474" spans="1:13" x14ac:dyDescent="0.25">
      <c r="A474" t="s">
        <v>21</v>
      </c>
      <c r="B474" t="s">
        <v>22</v>
      </c>
      <c r="C474">
        <v>2020</v>
      </c>
      <c r="D474">
        <v>3</v>
      </c>
      <c r="E474" s="1">
        <v>0.66</v>
      </c>
      <c r="F474" s="1">
        <v>1.46</v>
      </c>
      <c r="G474" s="1">
        <v>1.9403000000000099</v>
      </c>
      <c r="H474" s="1">
        <v>1.9402999999999999</v>
      </c>
      <c r="I474" s="1">
        <v>8.9661999999999793</v>
      </c>
      <c r="J474">
        <v>733</v>
      </c>
      <c r="K474">
        <v>31</v>
      </c>
      <c r="L474">
        <f t="shared" si="22"/>
        <v>202003</v>
      </c>
      <c r="M474" s="1">
        <f t="shared" si="23"/>
        <v>0.55080711771045066</v>
      </c>
    </row>
    <row r="475" spans="1:13" x14ac:dyDescent="0.25">
      <c r="A475" t="s">
        <v>21</v>
      </c>
      <c r="B475" t="s">
        <v>22</v>
      </c>
      <c r="C475">
        <v>2020</v>
      </c>
      <c r="D475">
        <v>4</v>
      </c>
      <c r="E475" s="1">
        <v>0.33</v>
      </c>
      <c r="F475" s="1">
        <v>0.72010000000000596</v>
      </c>
      <c r="G475" s="1">
        <v>1.1602000000000099</v>
      </c>
      <c r="H475" s="1">
        <v>1.3606</v>
      </c>
      <c r="I475" s="1">
        <v>4.7369999999999903</v>
      </c>
      <c r="J475">
        <v>708</v>
      </c>
      <c r="K475">
        <v>30</v>
      </c>
      <c r="L475">
        <f t="shared" si="22"/>
        <v>202004</v>
      </c>
      <c r="M475" s="1">
        <f t="shared" si="23"/>
        <v>-0.68639758849149668</v>
      </c>
    </row>
    <row r="476" spans="1:13" x14ac:dyDescent="0.25">
      <c r="A476" t="s">
        <v>21</v>
      </c>
      <c r="B476" t="s">
        <v>22</v>
      </c>
      <c r="C476">
        <v>2020</v>
      </c>
      <c r="D476">
        <v>5</v>
      </c>
      <c r="E476" s="1">
        <v>0.76</v>
      </c>
      <c r="F476" s="1">
        <v>0.98010000000000597</v>
      </c>
      <c r="G476" s="1">
        <v>0.98010000000001496</v>
      </c>
      <c r="H476" s="1">
        <v>1.2704</v>
      </c>
      <c r="I476" s="1">
        <v>4.9757999999999898</v>
      </c>
      <c r="J476">
        <v>743</v>
      </c>
      <c r="K476">
        <v>31</v>
      </c>
      <c r="L476">
        <f t="shared" si="22"/>
        <v>202005</v>
      </c>
      <c r="M476" s="1">
        <f t="shared" si="23"/>
        <v>-0.2516452927589532</v>
      </c>
    </row>
    <row r="477" spans="1:13" x14ac:dyDescent="0.25">
      <c r="A477" t="s">
        <v>21</v>
      </c>
      <c r="B477" t="s">
        <v>22</v>
      </c>
      <c r="C477">
        <v>2020</v>
      </c>
      <c r="D477">
        <v>6</v>
      </c>
      <c r="E477" s="1">
        <v>0.73</v>
      </c>
      <c r="F477" s="1">
        <v>1.54</v>
      </c>
      <c r="G477" s="1">
        <v>1.8902000000000101</v>
      </c>
      <c r="H477" s="1">
        <v>1.9306000000000001</v>
      </c>
      <c r="I477" s="1">
        <v>5.3854999999999897</v>
      </c>
      <c r="J477">
        <v>719</v>
      </c>
      <c r="K477">
        <v>30</v>
      </c>
      <c r="L477">
        <f t="shared" si="22"/>
        <v>202006</v>
      </c>
      <c r="M477" s="1">
        <f t="shared" si="23"/>
        <v>0.68457705485892573</v>
      </c>
    </row>
    <row r="478" spans="1:13" x14ac:dyDescent="0.25">
      <c r="A478" t="s">
        <v>21</v>
      </c>
      <c r="B478" t="s">
        <v>22</v>
      </c>
      <c r="C478">
        <v>2020</v>
      </c>
      <c r="D478">
        <v>7</v>
      </c>
      <c r="E478" s="1">
        <v>0.65</v>
      </c>
      <c r="F478" s="1">
        <v>1.1501999999999999</v>
      </c>
      <c r="G478" s="1">
        <v>1.32040000000001</v>
      </c>
      <c r="H478" s="1">
        <v>1.5107999999999999</v>
      </c>
      <c r="I478" s="1">
        <v>5.4524999999999997</v>
      </c>
      <c r="J478">
        <v>742</v>
      </c>
      <c r="K478">
        <v>31</v>
      </c>
      <c r="L478">
        <f t="shared" si="22"/>
        <v>202007</v>
      </c>
      <c r="M478" s="1">
        <f t="shared" si="23"/>
        <v>3.278303610298141E-2</v>
      </c>
    </row>
    <row r="479" spans="1:13" x14ac:dyDescent="0.25">
      <c r="A479" t="s">
        <v>21</v>
      </c>
      <c r="B479" t="s">
        <v>22</v>
      </c>
      <c r="C479">
        <v>2020</v>
      </c>
      <c r="D479">
        <v>8</v>
      </c>
      <c r="E479" s="1">
        <v>1.49</v>
      </c>
      <c r="F479" s="1">
        <v>2.2401</v>
      </c>
      <c r="G479" s="1">
        <v>2.2401000000000102</v>
      </c>
      <c r="H479" s="1">
        <v>2.2401</v>
      </c>
      <c r="I479" s="1">
        <v>6.2647999999999797</v>
      </c>
      <c r="J479">
        <v>730</v>
      </c>
      <c r="K479">
        <v>31</v>
      </c>
      <c r="L479">
        <f t="shared" si="22"/>
        <v>202008</v>
      </c>
      <c r="M479" s="1">
        <f t="shared" si="23"/>
        <v>1.8552312173295167</v>
      </c>
    </row>
    <row r="480" spans="1:13" x14ac:dyDescent="0.25">
      <c r="A480" t="s">
        <v>21</v>
      </c>
      <c r="B480" t="s">
        <v>22</v>
      </c>
      <c r="C480">
        <v>2020</v>
      </c>
      <c r="D480">
        <v>9</v>
      </c>
      <c r="E480" s="1">
        <v>0.46</v>
      </c>
      <c r="F480" s="1">
        <v>1.06</v>
      </c>
      <c r="G480" s="1">
        <v>1.1300000000000101</v>
      </c>
      <c r="H480" s="1">
        <v>1.3201000000000001</v>
      </c>
      <c r="I480" s="1">
        <v>3.7719</v>
      </c>
      <c r="J480">
        <v>712</v>
      </c>
      <c r="K480">
        <v>30</v>
      </c>
      <c r="L480">
        <f t="shared" si="22"/>
        <v>202009</v>
      </c>
      <c r="M480" s="1">
        <f t="shared" si="23"/>
        <v>-0.11804256803192378</v>
      </c>
    </row>
    <row r="481" spans="1:13" x14ac:dyDescent="0.25">
      <c r="A481" t="s">
        <v>21</v>
      </c>
      <c r="B481" t="s">
        <v>22</v>
      </c>
      <c r="C481">
        <v>2020</v>
      </c>
      <c r="D481">
        <v>10</v>
      </c>
      <c r="E481" s="1">
        <v>0.25</v>
      </c>
      <c r="F481" s="1">
        <v>0.78000000000000602</v>
      </c>
      <c r="G481" s="1">
        <v>0.95000000000001505</v>
      </c>
      <c r="H481" s="1">
        <v>1.2901</v>
      </c>
      <c r="I481" s="1">
        <v>3.1944999999999899</v>
      </c>
      <c r="J481">
        <v>712</v>
      </c>
      <c r="K481">
        <v>31</v>
      </c>
      <c r="L481">
        <f t="shared" si="22"/>
        <v>202010</v>
      </c>
      <c r="M481" s="1">
        <f t="shared" si="23"/>
        <v>-0.58623734805157601</v>
      </c>
    </row>
    <row r="482" spans="1:13" x14ac:dyDescent="0.25">
      <c r="A482" t="s">
        <v>21</v>
      </c>
      <c r="B482" t="s">
        <v>22</v>
      </c>
      <c r="C482">
        <v>2020</v>
      </c>
      <c r="D482">
        <v>11</v>
      </c>
      <c r="E482" s="1">
        <v>0.43</v>
      </c>
      <c r="F482" s="1">
        <v>1.03</v>
      </c>
      <c r="G482" s="1">
        <v>1.49000000000001</v>
      </c>
      <c r="H482" s="1">
        <v>1.5304</v>
      </c>
      <c r="I482" s="1">
        <v>2.9315999999999902</v>
      </c>
      <c r="J482">
        <v>711</v>
      </c>
      <c r="K482">
        <v>30</v>
      </c>
      <c r="L482">
        <f t="shared" si="22"/>
        <v>202011</v>
      </c>
      <c r="M482" s="1">
        <f t="shared" si="23"/>
        <v>-0.16820629446260191</v>
      </c>
    </row>
    <row r="483" spans="1:13" x14ac:dyDescent="0.25">
      <c r="A483" t="s">
        <v>21</v>
      </c>
      <c r="B483" t="s">
        <v>22</v>
      </c>
      <c r="C483">
        <v>2020</v>
      </c>
      <c r="D483">
        <v>12</v>
      </c>
      <c r="E483" s="1">
        <v>0.22</v>
      </c>
      <c r="F483" s="1">
        <v>1.01</v>
      </c>
      <c r="G483" s="1">
        <v>1.1900000000000099</v>
      </c>
      <c r="H483" s="1">
        <v>1.4803999999999999</v>
      </c>
      <c r="I483" s="1">
        <v>4.8860999999999901</v>
      </c>
      <c r="J483">
        <v>741</v>
      </c>
      <c r="K483">
        <v>31</v>
      </c>
      <c r="L483">
        <f t="shared" si="22"/>
        <v>202012</v>
      </c>
      <c r="M483" s="1">
        <f t="shared" si="23"/>
        <v>-0.20164877874972068</v>
      </c>
    </row>
    <row r="484" spans="1:13" x14ac:dyDescent="0.25">
      <c r="A484" t="s">
        <v>21</v>
      </c>
      <c r="B484" t="s">
        <v>22</v>
      </c>
      <c r="C484">
        <v>2021</v>
      </c>
      <c r="D484">
        <v>1</v>
      </c>
      <c r="E484" s="1">
        <v>0.43</v>
      </c>
      <c r="F484" s="1">
        <v>1.1599999999999999</v>
      </c>
      <c r="G484" s="1">
        <v>2.1000000000000099</v>
      </c>
      <c r="H484" s="1">
        <v>2.2101999999999999</v>
      </c>
      <c r="I484" s="1">
        <v>3.5674999999999999</v>
      </c>
      <c r="J484">
        <v>744</v>
      </c>
      <c r="K484">
        <v>31</v>
      </c>
      <c r="L484">
        <f t="shared" si="22"/>
        <v>202101</v>
      </c>
      <c r="M484" s="1">
        <f t="shared" si="23"/>
        <v>4.9169853403669639E-2</v>
      </c>
    </row>
    <row r="485" spans="1:13" x14ac:dyDescent="0.25">
      <c r="A485" t="s">
        <v>21</v>
      </c>
      <c r="B485" t="s">
        <v>22</v>
      </c>
      <c r="C485">
        <v>2021</v>
      </c>
      <c r="D485">
        <v>2</v>
      </c>
      <c r="E485" s="1">
        <v>0.71</v>
      </c>
      <c r="F485" s="1">
        <v>1.9</v>
      </c>
      <c r="G485" s="1">
        <v>3.1400000000000099</v>
      </c>
      <c r="H485" s="1">
        <v>3.6901000000000002</v>
      </c>
      <c r="I485" s="1">
        <v>8.1966999999999999</v>
      </c>
      <c r="J485">
        <v>672</v>
      </c>
      <c r="K485">
        <v>28</v>
      </c>
      <c r="L485">
        <f t="shared" si="22"/>
        <v>202102</v>
      </c>
      <c r="M485" s="1">
        <f t="shared" si="23"/>
        <v>1.2865417720270627</v>
      </c>
    </row>
    <row r="486" spans="1:13" x14ac:dyDescent="0.25">
      <c r="A486" t="s">
        <v>21</v>
      </c>
      <c r="B486" t="s">
        <v>22</v>
      </c>
      <c r="C486">
        <v>2021</v>
      </c>
      <c r="D486">
        <v>3</v>
      </c>
      <c r="E486" s="1">
        <v>0.32</v>
      </c>
      <c r="F486" s="1">
        <v>1.34</v>
      </c>
      <c r="G486" s="1">
        <v>3.2300000000000102</v>
      </c>
      <c r="H486" s="1">
        <v>3.9100999999999999</v>
      </c>
      <c r="I486" s="1">
        <v>5.3625999999999898</v>
      </c>
      <c r="J486">
        <v>737</v>
      </c>
      <c r="K486">
        <v>31</v>
      </c>
      <c r="L486">
        <f t="shared" si="22"/>
        <v>202103</v>
      </c>
      <c r="M486" s="1">
        <f t="shared" si="23"/>
        <v>0.35015221198773849</v>
      </c>
    </row>
    <row r="487" spans="1:13" x14ac:dyDescent="0.25">
      <c r="A487" t="s">
        <v>21</v>
      </c>
      <c r="B487" t="s">
        <v>22</v>
      </c>
      <c r="C487">
        <v>2021</v>
      </c>
      <c r="D487">
        <v>4</v>
      </c>
      <c r="E487" s="1">
        <v>0.83</v>
      </c>
      <c r="F487" s="1">
        <v>1.1002000000000001</v>
      </c>
      <c r="G487" s="1">
        <v>1.1403000000000101</v>
      </c>
      <c r="H487" s="1">
        <v>1.1904999999999999</v>
      </c>
      <c r="I487" s="1">
        <v>3.4238</v>
      </c>
      <c r="J487">
        <v>719</v>
      </c>
      <c r="K487">
        <v>30</v>
      </c>
      <c r="L487">
        <f t="shared" si="22"/>
        <v>202104</v>
      </c>
      <c r="M487" s="1">
        <f t="shared" si="23"/>
        <v>-5.0823174614815114E-2</v>
      </c>
    </row>
    <row r="488" spans="1:13" x14ac:dyDescent="0.25">
      <c r="A488" t="s">
        <v>21</v>
      </c>
      <c r="B488" t="s">
        <v>22</v>
      </c>
      <c r="C488">
        <v>2021</v>
      </c>
      <c r="D488">
        <v>5</v>
      </c>
      <c r="E488" s="1">
        <v>0.27</v>
      </c>
      <c r="F488" s="1">
        <v>0.48000000000000698</v>
      </c>
      <c r="G488" s="1">
        <v>0.56030000000001501</v>
      </c>
      <c r="H488" s="1">
        <v>0.66060000000000696</v>
      </c>
      <c r="I488" s="1">
        <v>2.2673000000000001</v>
      </c>
      <c r="J488">
        <v>738</v>
      </c>
      <c r="K488">
        <v>31</v>
      </c>
      <c r="L488">
        <f t="shared" si="22"/>
        <v>202105</v>
      </c>
      <c r="M488" s="1">
        <f t="shared" si="23"/>
        <v>-1.0878746123583554</v>
      </c>
    </row>
    <row r="489" spans="1:13" x14ac:dyDescent="0.25">
      <c r="A489" t="s">
        <v>21</v>
      </c>
      <c r="B489" t="s">
        <v>22</v>
      </c>
      <c r="C489">
        <v>2021</v>
      </c>
      <c r="D489">
        <v>6</v>
      </c>
      <c r="E489" s="1">
        <v>1.28</v>
      </c>
      <c r="F489" s="1">
        <v>1.3202</v>
      </c>
      <c r="G489" s="1">
        <v>1.8603000000000101</v>
      </c>
      <c r="H489" s="1">
        <v>2.0404</v>
      </c>
      <c r="I489" s="1">
        <v>3.8340000000000001</v>
      </c>
      <c r="J489">
        <v>706</v>
      </c>
      <c r="K489">
        <v>30</v>
      </c>
      <c r="L489">
        <f t="shared" si="22"/>
        <v>202106</v>
      </c>
      <c r="M489" s="1">
        <f t="shared" si="23"/>
        <v>0.31704415254349089</v>
      </c>
    </row>
    <row r="490" spans="1:13" x14ac:dyDescent="0.25">
      <c r="A490" t="s">
        <v>21</v>
      </c>
      <c r="B490" t="s">
        <v>22</v>
      </c>
      <c r="C490">
        <v>2021</v>
      </c>
      <c r="D490">
        <v>7</v>
      </c>
      <c r="E490" s="1">
        <v>1.95</v>
      </c>
      <c r="F490" s="1">
        <v>2.3702000000000001</v>
      </c>
      <c r="G490" s="1">
        <v>2.3702000000000099</v>
      </c>
      <c r="H490" s="1">
        <v>2.3702000000000001</v>
      </c>
      <c r="I490" s="1">
        <v>7.5331999999999901</v>
      </c>
      <c r="J490">
        <v>743</v>
      </c>
      <c r="K490">
        <v>31</v>
      </c>
      <c r="L490">
        <f t="shared" si="22"/>
        <v>202107</v>
      </c>
      <c r="M490" s="1">
        <f t="shared" si="23"/>
        <v>2.0727745776172242</v>
      </c>
    </row>
    <row r="491" spans="1:13" x14ac:dyDescent="0.25">
      <c r="A491" t="s">
        <v>21</v>
      </c>
      <c r="B491" t="s">
        <v>22</v>
      </c>
      <c r="C491">
        <v>2021</v>
      </c>
      <c r="D491">
        <v>8</v>
      </c>
      <c r="E491" s="1">
        <v>1.0900000000000001</v>
      </c>
      <c r="F491" s="1">
        <v>1.92</v>
      </c>
      <c r="G491" s="1">
        <v>2.02010000000001</v>
      </c>
      <c r="H491" s="1">
        <v>2.9304999999999999</v>
      </c>
      <c r="I491" s="1">
        <v>8.7941999999999805</v>
      </c>
      <c r="J491">
        <v>742</v>
      </c>
      <c r="K491">
        <v>31</v>
      </c>
      <c r="L491">
        <f t="shared" si="22"/>
        <v>202108</v>
      </c>
      <c r="M491" s="1">
        <f t="shared" si="23"/>
        <v>1.3199842563141813</v>
      </c>
    </row>
    <row r="492" spans="1:13" x14ac:dyDescent="0.25">
      <c r="A492" t="s">
        <v>21</v>
      </c>
      <c r="B492" t="s">
        <v>22</v>
      </c>
      <c r="C492">
        <v>2021</v>
      </c>
      <c r="D492">
        <v>9</v>
      </c>
      <c r="E492" s="1">
        <v>0.61</v>
      </c>
      <c r="F492" s="1">
        <v>0.81000000000000705</v>
      </c>
      <c r="G492" s="1">
        <v>0.88010000000001498</v>
      </c>
      <c r="H492" s="1">
        <v>0.90030000000000698</v>
      </c>
      <c r="I492" s="1">
        <v>2.39359999999999</v>
      </c>
      <c r="J492">
        <v>701</v>
      </c>
      <c r="K492">
        <v>30</v>
      </c>
      <c r="L492">
        <f t="shared" si="22"/>
        <v>202109</v>
      </c>
      <c r="M492" s="1">
        <f t="shared" si="23"/>
        <v>-0.53607362162089622</v>
      </c>
    </row>
    <row r="493" spans="1:13" x14ac:dyDescent="0.25">
      <c r="A493" t="s">
        <v>21</v>
      </c>
      <c r="B493" t="s">
        <v>22</v>
      </c>
      <c r="C493">
        <v>2021</v>
      </c>
      <c r="D493">
        <v>10</v>
      </c>
      <c r="E493" s="1">
        <v>0.44</v>
      </c>
      <c r="F493" s="1">
        <v>0.75000000000000699</v>
      </c>
      <c r="G493" s="1">
        <v>0.87010000000001497</v>
      </c>
      <c r="H493" s="1">
        <v>0.88040000000000695</v>
      </c>
      <c r="I493" s="1">
        <v>2.8462999999999998</v>
      </c>
      <c r="J493">
        <v>741</v>
      </c>
      <c r="K493">
        <v>31</v>
      </c>
      <c r="L493">
        <f t="shared" si="22"/>
        <v>202110</v>
      </c>
      <c r="M493" s="1">
        <f t="shared" si="23"/>
        <v>-0.63640107448225247</v>
      </c>
    </row>
    <row r="494" spans="1:13" x14ac:dyDescent="0.25">
      <c r="A494" t="s">
        <v>21</v>
      </c>
      <c r="B494" t="s">
        <v>22</v>
      </c>
      <c r="C494">
        <v>2021</v>
      </c>
      <c r="D494">
        <v>11</v>
      </c>
      <c r="E494" s="1">
        <v>0.25</v>
      </c>
      <c r="F494" s="1">
        <v>0.45000000000000701</v>
      </c>
      <c r="G494" s="1">
        <v>0.48010000000001501</v>
      </c>
      <c r="H494" s="1">
        <v>0.48020000000000701</v>
      </c>
      <c r="I494" s="1">
        <v>1.6719999999999999</v>
      </c>
      <c r="J494">
        <v>721</v>
      </c>
      <c r="K494">
        <v>30</v>
      </c>
      <c r="L494">
        <f t="shared" si="22"/>
        <v>202111</v>
      </c>
      <c r="M494" s="1">
        <f t="shared" si="23"/>
        <v>-1.1380383387890334</v>
      </c>
    </row>
    <row r="495" spans="1:13" x14ac:dyDescent="0.25">
      <c r="A495" t="s">
        <v>21</v>
      </c>
      <c r="B495" t="s">
        <v>22</v>
      </c>
      <c r="C495">
        <v>2021</v>
      </c>
      <c r="D495">
        <v>12</v>
      </c>
      <c r="E495" s="1">
        <v>0.34</v>
      </c>
      <c r="F495" s="1">
        <v>0.83010000000000705</v>
      </c>
      <c r="G495" s="1">
        <v>0.83030000000001503</v>
      </c>
      <c r="H495" s="1">
        <v>0.84050000000000702</v>
      </c>
      <c r="I495" s="1">
        <v>2.7157</v>
      </c>
      <c r="J495">
        <v>744</v>
      </c>
      <c r="K495">
        <v>31</v>
      </c>
      <c r="L495">
        <f t="shared" si="22"/>
        <v>202112</v>
      </c>
      <c r="M495" s="1">
        <f t="shared" si="23"/>
        <v>-0.50246392491234182</v>
      </c>
    </row>
    <row r="496" spans="1:13" x14ac:dyDescent="0.25">
      <c r="A496" t="s">
        <v>21</v>
      </c>
      <c r="B496" t="s">
        <v>22</v>
      </c>
      <c r="C496">
        <v>2022</v>
      </c>
      <c r="D496">
        <v>1</v>
      </c>
      <c r="E496" s="1">
        <v>0.48</v>
      </c>
      <c r="F496" s="1">
        <v>1.5</v>
      </c>
      <c r="G496" s="1">
        <v>2.28000000000001</v>
      </c>
      <c r="H496" s="1">
        <v>3.4401000000000002</v>
      </c>
      <c r="I496" s="1">
        <v>7.7359999999999802</v>
      </c>
      <c r="J496">
        <v>743</v>
      </c>
      <c r="K496">
        <v>31</v>
      </c>
      <c r="L496">
        <f t="shared" si="22"/>
        <v>202201</v>
      </c>
      <c r="M496" s="1">
        <f t="shared" si="23"/>
        <v>0.61769208628468819</v>
      </c>
    </row>
    <row r="497" spans="1:13" x14ac:dyDescent="0.25">
      <c r="A497" t="s">
        <v>21</v>
      </c>
      <c r="B497" t="s">
        <v>22</v>
      </c>
      <c r="C497">
        <v>2022</v>
      </c>
      <c r="D497">
        <v>2</v>
      </c>
      <c r="E497" s="1">
        <v>0.33</v>
      </c>
      <c r="F497" s="1">
        <v>0.94000000000000705</v>
      </c>
      <c r="G497" s="1">
        <v>1.48000000000001</v>
      </c>
      <c r="H497" s="1">
        <v>1.5405</v>
      </c>
      <c r="I497" s="1">
        <v>5.62549999999999</v>
      </c>
      <c r="J497">
        <v>668</v>
      </c>
      <c r="K497">
        <v>28</v>
      </c>
      <c r="L497">
        <f t="shared" si="22"/>
        <v>202202</v>
      </c>
      <c r="M497" s="1">
        <f t="shared" si="23"/>
        <v>-0.31869747375462448</v>
      </c>
    </row>
    <row r="498" spans="1:13" x14ac:dyDescent="0.25">
      <c r="A498" t="s">
        <v>21</v>
      </c>
      <c r="B498" t="s">
        <v>22</v>
      </c>
      <c r="C498">
        <v>2022</v>
      </c>
      <c r="D498">
        <v>3</v>
      </c>
      <c r="E498" s="1">
        <v>0.24</v>
      </c>
      <c r="F498" s="1">
        <v>0.640100000000007</v>
      </c>
      <c r="G498" s="1">
        <v>0.64020000000001498</v>
      </c>
      <c r="H498" s="1">
        <v>0.96020000000000505</v>
      </c>
      <c r="I498" s="1">
        <v>2.2138</v>
      </c>
      <c r="J498">
        <v>738</v>
      </c>
      <c r="K498">
        <v>31</v>
      </c>
      <c r="L498">
        <f t="shared" si="22"/>
        <v>202203</v>
      </c>
      <c r="M498" s="1">
        <f t="shared" si="23"/>
        <v>-0.82016752563996986</v>
      </c>
    </row>
    <row r="499" spans="1:13" x14ac:dyDescent="0.25">
      <c r="A499" t="s">
        <v>21</v>
      </c>
      <c r="B499" t="s">
        <v>22</v>
      </c>
      <c r="C499">
        <v>2022</v>
      </c>
      <c r="D499">
        <v>4</v>
      </c>
      <c r="E499" s="1">
        <v>0.34</v>
      </c>
      <c r="F499" s="1">
        <v>0.83000000000000695</v>
      </c>
      <c r="G499" s="1">
        <v>0.87020000000001496</v>
      </c>
      <c r="H499" s="1">
        <v>0.87050000000000505</v>
      </c>
      <c r="I499" s="1">
        <v>3.6074000000000002</v>
      </c>
      <c r="J499">
        <v>718</v>
      </c>
      <c r="K499">
        <v>30</v>
      </c>
      <c r="L499">
        <f t="shared" si="22"/>
        <v>202204</v>
      </c>
      <c r="M499" s="1">
        <f t="shared" si="23"/>
        <v>-0.50263113733377762</v>
      </c>
    </row>
    <row r="500" spans="1:13" x14ac:dyDescent="0.25">
      <c r="A500" t="s">
        <v>21</v>
      </c>
      <c r="B500" t="s">
        <v>22</v>
      </c>
      <c r="C500">
        <v>2022</v>
      </c>
      <c r="D500">
        <v>5</v>
      </c>
      <c r="E500" s="1">
        <v>0.66</v>
      </c>
      <c r="F500" s="1">
        <v>1.25</v>
      </c>
      <c r="G500" s="1">
        <v>1.80000000000001</v>
      </c>
      <c r="H500" s="1">
        <v>2.7601</v>
      </c>
      <c r="I500" s="1">
        <v>6.4351999999999903</v>
      </c>
      <c r="J500">
        <v>742</v>
      </c>
      <c r="K500">
        <v>31</v>
      </c>
      <c r="L500">
        <f t="shared" si="22"/>
        <v>202205</v>
      </c>
      <c r="M500" s="1">
        <f t="shared" si="23"/>
        <v>0.19966103269570407</v>
      </c>
    </row>
    <row r="501" spans="1:13" x14ac:dyDescent="0.25">
      <c r="A501" t="s">
        <v>21</v>
      </c>
      <c r="B501" t="s">
        <v>22</v>
      </c>
      <c r="C501">
        <v>2022</v>
      </c>
      <c r="D501">
        <v>6</v>
      </c>
      <c r="E501" s="1">
        <v>0.6</v>
      </c>
      <c r="F501" s="1">
        <v>1.1801999999999999</v>
      </c>
      <c r="G501" s="1">
        <v>1.1802000000000099</v>
      </c>
      <c r="H501" s="1">
        <v>1.6605000000000001</v>
      </c>
      <c r="I501" s="1">
        <v>3.4832000000000001</v>
      </c>
      <c r="J501">
        <v>706</v>
      </c>
      <c r="K501">
        <v>30</v>
      </c>
      <c r="L501">
        <f t="shared" si="22"/>
        <v>202206</v>
      </c>
      <c r="M501" s="1">
        <f t="shared" si="23"/>
        <v>8.2946762533659554E-2</v>
      </c>
    </row>
    <row r="502" spans="1:13" x14ac:dyDescent="0.25">
      <c r="A502" t="s">
        <v>21</v>
      </c>
      <c r="B502" t="s">
        <v>22</v>
      </c>
      <c r="C502">
        <v>2022</v>
      </c>
      <c r="D502">
        <v>7</v>
      </c>
      <c r="E502" s="1">
        <v>2.33</v>
      </c>
      <c r="F502" s="1">
        <v>3.84</v>
      </c>
      <c r="G502" s="1">
        <v>4.73010000000001</v>
      </c>
      <c r="H502" s="1">
        <v>4.9402999999999997</v>
      </c>
      <c r="I502" s="1">
        <v>13.294899999999901</v>
      </c>
      <c r="J502">
        <v>678</v>
      </c>
      <c r="K502">
        <v>29</v>
      </c>
      <c r="L502">
        <f t="shared" si="22"/>
        <v>202207</v>
      </c>
      <c r="M502" s="1">
        <f t="shared" si="23"/>
        <v>4.5304627478775785</v>
      </c>
    </row>
    <row r="503" spans="1:13" x14ac:dyDescent="0.25">
      <c r="M503" s="1"/>
    </row>
    <row r="504" spans="1:13" x14ac:dyDescent="0.25">
      <c r="M504" s="1"/>
    </row>
    <row r="505" spans="1:13" x14ac:dyDescent="0.25">
      <c r="M505" s="1"/>
    </row>
    <row r="506" spans="1:13" x14ac:dyDescent="0.25">
      <c r="M506" s="1"/>
    </row>
    <row r="507" spans="1:13" x14ac:dyDescent="0.25">
      <c r="M507" s="1"/>
    </row>
    <row r="508" spans="1:13" x14ac:dyDescent="0.25">
      <c r="M508" s="1"/>
    </row>
    <row r="509" spans="1:13" x14ac:dyDescent="0.25">
      <c r="M509" s="1"/>
    </row>
    <row r="510" spans="1:13" x14ac:dyDescent="0.25">
      <c r="M510" s="1"/>
    </row>
    <row r="511" spans="1:13" x14ac:dyDescent="0.25">
      <c r="M511" s="1"/>
    </row>
    <row r="512" spans="1:13" x14ac:dyDescent="0.25">
      <c r="M512" s="1"/>
    </row>
    <row r="513" spans="13:13" x14ac:dyDescent="0.25">
      <c r="M513" s="1"/>
    </row>
    <row r="514" spans="13:13" x14ac:dyDescent="0.25">
      <c r="M514" s="1"/>
    </row>
  </sheetData>
  <autoFilter ref="A4:M514" xr:uid="{8321AE47-B1BC-CC40-A250-13E924293610}"/>
  <mergeCells count="1">
    <mergeCell ref="R2:W2"/>
  </mergeCells>
  <hyperlinks>
    <hyperlink ref="P6" r:id="rId1" xr:uid="{C1EAAFBB-41C6-994D-BFA2-01F6720EED4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C831-5A2B-2248-B582-E6AAF22B5D4B}">
  <dimension ref="A1:AD513"/>
  <sheetViews>
    <sheetView workbookViewId="0">
      <selection activeCell="M11" sqref="M11"/>
    </sheetView>
  </sheetViews>
  <sheetFormatPr defaultColWidth="11" defaultRowHeight="15.75" x14ac:dyDescent="0.25"/>
  <cols>
    <col min="1" max="1" width="9.375" bestFit="1" customWidth="1"/>
    <col min="2" max="2" width="10.375" bestFit="1" customWidth="1"/>
    <col min="3" max="3" width="7.125" bestFit="1" customWidth="1"/>
    <col min="4" max="4" width="9" bestFit="1" customWidth="1"/>
    <col min="5" max="5" width="13.125" bestFit="1" customWidth="1"/>
    <col min="6" max="6" width="18.875" bestFit="1" customWidth="1"/>
    <col min="7" max="8" width="19.875" bestFit="1" customWidth="1"/>
    <col min="9" max="9" width="12.875" bestFit="1" customWidth="1"/>
    <col min="10" max="10" width="12" bestFit="1" customWidth="1"/>
    <col min="11" max="11" width="13.5" bestFit="1" customWidth="1"/>
    <col min="12" max="12" width="22.375" bestFit="1" customWidth="1"/>
    <col min="13" max="13" width="21.5" bestFit="1" customWidth="1"/>
    <col min="15" max="15" width="13.125" bestFit="1" customWidth="1"/>
    <col min="16" max="16" width="17.875" bestFit="1" customWidth="1"/>
  </cols>
  <sheetData>
    <row r="1" spans="1:16" x14ac:dyDescent="0.25">
      <c r="D1" t="s">
        <v>11</v>
      </c>
      <c r="E1" s="1">
        <f>STDEV(E4:E513)</f>
        <v>0.38189896618161245</v>
      </c>
      <c r="F1" s="1">
        <f>STDEV(F4:F513)</f>
        <v>0.73265076209723679</v>
      </c>
      <c r="G1" s="1">
        <f>STDEV(G4:G513)</f>
        <v>0.96155416245146963</v>
      </c>
      <c r="H1" s="1">
        <f>STDEV(H4:H513)</f>
        <v>1.3199422110720269</v>
      </c>
    </row>
    <row r="2" spans="1:16" x14ac:dyDescent="0.25">
      <c r="D2" t="s">
        <v>12</v>
      </c>
      <c r="E2" s="1">
        <f>AVERAGE(E4:E513)</f>
        <v>0.53072549019607795</v>
      </c>
      <c r="F2" s="1">
        <f>AVERAGE(F4:F513)</f>
        <v>1.132643529411768</v>
      </c>
      <c r="G2" s="1">
        <f>AVERAGE(G4:G513)</f>
        <v>1.5349405882352958</v>
      </c>
      <c r="H2" s="1">
        <f>AVERAGE(H4:H513)</f>
        <v>2.1821001960784088</v>
      </c>
      <c r="O2" s="6" t="s">
        <v>13</v>
      </c>
      <c r="P2" s="2" t="s">
        <v>17</v>
      </c>
    </row>
    <row r="3" spans="1:1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tr">
        <f>F3&amp;"_std"</f>
        <v>max_6_hour_total_std</v>
      </c>
      <c r="M3" t="s">
        <v>36</v>
      </c>
      <c r="O3" s="7" t="s">
        <v>14</v>
      </c>
      <c r="P3" s="3" t="s">
        <v>18</v>
      </c>
    </row>
    <row r="4" spans="1:16" x14ac:dyDescent="0.25">
      <c r="A4" t="s">
        <v>37</v>
      </c>
      <c r="B4" t="s">
        <v>38</v>
      </c>
      <c r="C4">
        <v>1980</v>
      </c>
      <c r="D4">
        <v>1</v>
      </c>
      <c r="E4">
        <v>0.05</v>
      </c>
      <c r="F4">
        <v>0.17</v>
      </c>
      <c r="G4">
        <v>0.31999999999999901</v>
      </c>
      <c r="H4">
        <v>0.53999999999999904</v>
      </c>
      <c r="I4">
        <v>33</v>
      </c>
      <c r="J4">
        <v>10</v>
      </c>
      <c r="K4" t="s">
        <v>39</v>
      </c>
      <c r="L4" s="1">
        <f t="shared" ref="L4:L67" si="0">(F4-F$2)/F$1</f>
        <v>-1.3139186897945339</v>
      </c>
      <c r="M4" s="14">
        <f t="shared" ref="M4:M67" si="1">F4*(F4&gt;3)</f>
        <v>0</v>
      </c>
      <c r="O4" s="7" t="s">
        <v>15</v>
      </c>
      <c r="P4" s="4">
        <v>44769</v>
      </c>
    </row>
    <row r="5" spans="1:16" x14ac:dyDescent="0.25">
      <c r="A5" t="s">
        <v>37</v>
      </c>
      <c r="B5" t="s">
        <v>38</v>
      </c>
      <c r="C5">
        <v>1980</v>
      </c>
      <c r="D5">
        <v>2</v>
      </c>
      <c r="E5">
        <v>0.15</v>
      </c>
      <c r="F5">
        <v>0.42999999999999899</v>
      </c>
      <c r="G5">
        <v>0.65999999999999903</v>
      </c>
      <c r="H5">
        <v>0.92</v>
      </c>
      <c r="I5">
        <v>56</v>
      </c>
      <c r="J5">
        <v>8</v>
      </c>
      <c r="K5" t="s">
        <v>40</v>
      </c>
      <c r="L5" s="1">
        <f t="shared" si="0"/>
        <v>-0.9590429243537929</v>
      </c>
      <c r="M5" s="14">
        <f t="shared" si="1"/>
        <v>0</v>
      </c>
      <c r="O5" s="8" t="s">
        <v>16</v>
      </c>
      <c r="P5" s="5" t="s">
        <v>19</v>
      </c>
    </row>
    <row r="6" spans="1:16" x14ac:dyDescent="0.25">
      <c r="A6" t="s">
        <v>37</v>
      </c>
      <c r="B6" t="s">
        <v>38</v>
      </c>
      <c r="C6">
        <v>1980</v>
      </c>
      <c r="D6">
        <v>3</v>
      </c>
      <c r="E6">
        <v>0.28000000000000003</v>
      </c>
      <c r="F6">
        <v>0.92999999999999905</v>
      </c>
      <c r="G6">
        <v>1.3499999999999901</v>
      </c>
      <c r="H6">
        <v>1.6099999999999901</v>
      </c>
      <c r="I6">
        <v>75</v>
      </c>
      <c r="J6">
        <v>13</v>
      </c>
      <c r="K6" t="s">
        <v>41</v>
      </c>
      <c r="L6" s="1">
        <f t="shared" si="0"/>
        <v>-0.27658952927544261</v>
      </c>
      <c r="M6" s="14">
        <f t="shared" si="1"/>
        <v>0</v>
      </c>
    </row>
    <row r="7" spans="1:16" x14ac:dyDescent="0.25">
      <c r="A7" t="s">
        <v>37</v>
      </c>
      <c r="B7" t="s">
        <v>38</v>
      </c>
      <c r="C7">
        <v>1980</v>
      </c>
      <c r="D7">
        <v>4</v>
      </c>
      <c r="E7">
        <v>0.15</v>
      </c>
      <c r="F7">
        <v>0.51999999999999902</v>
      </c>
      <c r="G7">
        <v>1.39</v>
      </c>
      <c r="H7">
        <v>1.97999999999999</v>
      </c>
      <c r="I7">
        <v>40</v>
      </c>
      <c r="J7">
        <v>8</v>
      </c>
      <c r="K7" t="s">
        <v>42</v>
      </c>
      <c r="L7" s="1">
        <f t="shared" si="0"/>
        <v>-0.83620131323968994</v>
      </c>
      <c r="M7" s="14">
        <f t="shared" si="1"/>
        <v>0</v>
      </c>
    </row>
    <row r="8" spans="1:16" x14ac:dyDescent="0.25">
      <c r="A8" t="s">
        <v>37</v>
      </c>
      <c r="B8" t="s">
        <v>38</v>
      </c>
      <c r="C8">
        <v>1980</v>
      </c>
      <c r="D8">
        <v>5</v>
      </c>
      <c r="E8">
        <v>0.63</v>
      </c>
      <c r="F8">
        <v>1.27999999999999</v>
      </c>
      <c r="G8">
        <v>1.86</v>
      </c>
      <c r="H8">
        <v>2.3099999999999898</v>
      </c>
      <c r="I8">
        <v>36</v>
      </c>
      <c r="J8">
        <v>9</v>
      </c>
      <c r="K8" t="s">
        <v>43</v>
      </c>
      <c r="L8" s="1">
        <f t="shared" si="0"/>
        <v>0.20112784727939034</v>
      </c>
      <c r="M8" s="14">
        <f t="shared" si="1"/>
        <v>0</v>
      </c>
    </row>
    <row r="9" spans="1:16" x14ac:dyDescent="0.25">
      <c r="A9" t="s">
        <v>37</v>
      </c>
      <c r="B9" t="s">
        <v>38</v>
      </c>
      <c r="C9">
        <v>1980</v>
      </c>
      <c r="D9">
        <v>6</v>
      </c>
      <c r="E9">
        <v>0.78</v>
      </c>
      <c r="F9">
        <v>1.6499999999999899</v>
      </c>
      <c r="G9">
        <v>2.92</v>
      </c>
      <c r="H9">
        <v>4.04</v>
      </c>
      <c r="I9">
        <v>13</v>
      </c>
      <c r="J9">
        <v>5</v>
      </c>
      <c r="K9" t="s">
        <v>44</v>
      </c>
      <c r="L9" s="1">
        <f t="shared" si="0"/>
        <v>0.70614335963736941</v>
      </c>
      <c r="M9" s="14">
        <f t="shared" si="1"/>
        <v>0</v>
      </c>
    </row>
    <row r="10" spans="1:16" x14ac:dyDescent="0.25">
      <c r="A10" t="s">
        <v>37</v>
      </c>
      <c r="B10" t="s">
        <v>38</v>
      </c>
      <c r="C10">
        <v>1980</v>
      </c>
      <c r="D10">
        <v>7</v>
      </c>
      <c r="E10">
        <v>0.9</v>
      </c>
      <c r="F10">
        <v>1.46</v>
      </c>
      <c r="G10">
        <v>2.44</v>
      </c>
      <c r="H10">
        <v>4.41</v>
      </c>
      <c r="I10">
        <v>25</v>
      </c>
      <c r="J10">
        <v>6</v>
      </c>
      <c r="K10" t="s">
        <v>45</v>
      </c>
      <c r="L10" s="1">
        <f t="shared" si="0"/>
        <v>0.44681106950761001</v>
      </c>
      <c r="M10" s="14">
        <f t="shared" si="1"/>
        <v>0</v>
      </c>
    </row>
    <row r="11" spans="1:16" x14ac:dyDescent="0.25">
      <c r="A11" t="s">
        <v>37</v>
      </c>
      <c r="B11" t="s">
        <v>38</v>
      </c>
      <c r="C11">
        <v>1980</v>
      </c>
      <c r="D11">
        <v>8</v>
      </c>
      <c r="E11">
        <v>0.45</v>
      </c>
      <c r="F11">
        <v>1.23999999999999</v>
      </c>
      <c r="G11">
        <v>1.7</v>
      </c>
      <c r="H11">
        <v>3.51</v>
      </c>
      <c r="I11">
        <v>33</v>
      </c>
      <c r="J11">
        <v>12</v>
      </c>
      <c r="K11" t="s">
        <v>46</v>
      </c>
      <c r="L11" s="1">
        <f t="shared" si="0"/>
        <v>0.14653157567312228</v>
      </c>
      <c r="M11" s="14">
        <f t="shared" si="1"/>
        <v>0</v>
      </c>
    </row>
    <row r="12" spans="1:16" x14ac:dyDescent="0.25">
      <c r="A12" t="s">
        <v>37</v>
      </c>
      <c r="B12" t="s">
        <v>38</v>
      </c>
      <c r="C12">
        <v>1980</v>
      </c>
      <c r="D12">
        <v>9</v>
      </c>
      <c r="E12">
        <v>1.25</v>
      </c>
      <c r="F12">
        <v>1.9099999999999899</v>
      </c>
      <c r="G12">
        <v>2.36</v>
      </c>
      <c r="H12">
        <v>3.1799999999999899</v>
      </c>
      <c r="I12">
        <v>27</v>
      </c>
      <c r="J12">
        <v>8</v>
      </c>
      <c r="K12" t="s">
        <v>47</v>
      </c>
      <c r="L12" s="1">
        <f t="shared" si="0"/>
        <v>1.0610191250781116</v>
      </c>
      <c r="M12" s="14">
        <f t="shared" si="1"/>
        <v>0</v>
      </c>
    </row>
    <row r="13" spans="1:16" x14ac:dyDescent="0.25">
      <c r="A13" t="s">
        <v>37</v>
      </c>
      <c r="B13" t="s">
        <v>38</v>
      </c>
      <c r="C13">
        <v>1980</v>
      </c>
      <c r="D13">
        <v>10</v>
      </c>
      <c r="E13">
        <v>0.4</v>
      </c>
      <c r="F13">
        <v>1.22999999999999</v>
      </c>
      <c r="G13">
        <v>2.13</v>
      </c>
      <c r="H13">
        <v>2.8999999999999901</v>
      </c>
      <c r="I13">
        <v>38</v>
      </c>
      <c r="J13">
        <v>7</v>
      </c>
      <c r="K13" t="s">
        <v>48</v>
      </c>
      <c r="L13" s="1">
        <f t="shared" si="0"/>
        <v>0.13288250777155525</v>
      </c>
      <c r="M13" s="14">
        <f t="shared" si="1"/>
        <v>0</v>
      </c>
    </row>
    <row r="14" spans="1:16" x14ac:dyDescent="0.25">
      <c r="A14" t="s">
        <v>37</v>
      </c>
      <c r="B14" t="s">
        <v>38</v>
      </c>
      <c r="C14">
        <v>1980</v>
      </c>
      <c r="D14">
        <v>11</v>
      </c>
      <c r="E14">
        <v>0.09</v>
      </c>
      <c r="F14">
        <v>0.37999999999999901</v>
      </c>
      <c r="G14">
        <v>0.92</v>
      </c>
      <c r="H14">
        <v>2.4199999999999902</v>
      </c>
      <c r="I14">
        <v>38</v>
      </c>
      <c r="J14">
        <v>7</v>
      </c>
      <c r="K14" t="s">
        <v>49</v>
      </c>
      <c r="L14" s="1">
        <f t="shared" si="0"/>
        <v>-1.0272882638616281</v>
      </c>
      <c r="M14" s="14">
        <f t="shared" si="1"/>
        <v>0</v>
      </c>
    </row>
    <row r="15" spans="1:16" x14ac:dyDescent="0.25">
      <c r="A15" t="s">
        <v>37</v>
      </c>
      <c r="B15" t="s">
        <v>38</v>
      </c>
      <c r="C15">
        <v>1980</v>
      </c>
      <c r="D15">
        <v>12</v>
      </c>
      <c r="E15">
        <v>0.15</v>
      </c>
      <c r="F15">
        <v>0.42999999999999899</v>
      </c>
      <c r="G15">
        <v>0.53</v>
      </c>
      <c r="H15">
        <v>1.1199999999999899</v>
      </c>
      <c r="I15">
        <v>22</v>
      </c>
      <c r="J15">
        <v>3</v>
      </c>
      <c r="K15" t="s">
        <v>50</v>
      </c>
      <c r="L15" s="1">
        <f t="shared" si="0"/>
        <v>-0.9590429243537929</v>
      </c>
      <c r="M15" s="14">
        <f t="shared" si="1"/>
        <v>0</v>
      </c>
    </row>
    <row r="16" spans="1:16" x14ac:dyDescent="0.25">
      <c r="A16" t="s">
        <v>37</v>
      </c>
      <c r="B16" t="s">
        <v>38</v>
      </c>
      <c r="C16">
        <v>1981</v>
      </c>
      <c r="D16">
        <v>1</v>
      </c>
      <c r="E16">
        <v>0.12</v>
      </c>
      <c r="F16">
        <v>0.309999999999999</v>
      </c>
      <c r="G16">
        <v>0.42</v>
      </c>
      <c r="H16">
        <v>0.68999999999999895</v>
      </c>
      <c r="I16">
        <v>23</v>
      </c>
      <c r="J16">
        <v>6</v>
      </c>
      <c r="K16" t="s">
        <v>51</v>
      </c>
      <c r="L16" s="1">
        <f t="shared" si="0"/>
        <v>-1.1228317391725973</v>
      </c>
      <c r="M16" s="14">
        <f t="shared" si="1"/>
        <v>0</v>
      </c>
    </row>
    <row r="17" spans="1:13" x14ac:dyDescent="0.25">
      <c r="A17" t="s">
        <v>37</v>
      </c>
      <c r="B17" t="s">
        <v>38</v>
      </c>
      <c r="C17">
        <v>1981</v>
      </c>
      <c r="D17">
        <v>2</v>
      </c>
      <c r="E17">
        <v>0.2</v>
      </c>
      <c r="F17">
        <v>0.62999999999999901</v>
      </c>
      <c r="G17">
        <v>0.81</v>
      </c>
      <c r="H17">
        <v>1.3699999999999899</v>
      </c>
      <c r="I17">
        <v>59</v>
      </c>
      <c r="J17">
        <v>8</v>
      </c>
      <c r="K17" t="s">
        <v>52</v>
      </c>
      <c r="L17" s="1">
        <f t="shared" si="0"/>
        <v>-0.68606156632245285</v>
      </c>
      <c r="M17" s="14">
        <f t="shared" si="1"/>
        <v>0</v>
      </c>
    </row>
    <row r="18" spans="1:13" x14ac:dyDescent="0.25">
      <c r="A18" t="s">
        <v>37</v>
      </c>
      <c r="B18" t="s">
        <v>38</v>
      </c>
      <c r="C18">
        <v>1981</v>
      </c>
      <c r="D18">
        <v>3</v>
      </c>
      <c r="E18">
        <v>0.75</v>
      </c>
      <c r="F18">
        <v>1.8499999999999901</v>
      </c>
      <c r="G18">
        <v>1.97</v>
      </c>
      <c r="H18">
        <v>2.5899999999999901</v>
      </c>
      <c r="I18">
        <v>34</v>
      </c>
      <c r="J18">
        <v>6</v>
      </c>
      <c r="K18" t="s">
        <v>53</v>
      </c>
      <c r="L18" s="1">
        <f t="shared" si="0"/>
        <v>0.97912471766870979</v>
      </c>
      <c r="M18" s="14">
        <f t="shared" si="1"/>
        <v>0</v>
      </c>
    </row>
    <row r="19" spans="1:13" x14ac:dyDescent="0.25">
      <c r="A19" t="s">
        <v>37</v>
      </c>
      <c r="B19" t="s">
        <v>38</v>
      </c>
      <c r="C19">
        <v>1981</v>
      </c>
      <c r="D19">
        <v>4</v>
      </c>
      <c r="E19">
        <v>0.72</v>
      </c>
      <c r="F19">
        <v>1.52999999999999</v>
      </c>
      <c r="G19">
        <v>2.08</v>
      </c>
      <c r="H19">
        <v>3.00999999999999</v>
      </c>
      <c r="I19">
        <v>47</v>
      </c>
      <c r="J19">
        <v>11</v>
      </c>
      <c r="K19" t="s">
        <v>54</v>
      </c>
      <c r="L19" s="1">
        <f t="shared" si="0"/>
        <v>0.54235454481856549</v>
      </c>
      <c r="M19" s="14">
        <f t="shared" si="1"/>
        <v>0</v>
      </c>
    </row>
    <row r="20" spans="1:13" x14ac:dyDescent="0.25">
      <c r="A20" t="s">
        <v>37</v>
      </c>
      <c r="B20" t="s">
        <v>38</v>
      </c>
      <c r="C20">
        <v>1981</v>
      </c>
      <c r="D20">
        <v>5</v>
      </c>
      <c r="E20">
        <v>0.71</v>
      </c>
      <c r="F20">
        <v>1.9299999999999899</v>
      </c>
      <c r="G20">
        <v>2.3199999999999998</v>
      </c>
      <c r="H20">
        <v>2.98999999999999</v>
      </c>
      <c r="I20">
        <v>89</v>
      </c>
      <c r="J20">
        <v>14</v>
      </c>
      <c r="K20" t="s">
        <v>55</v>
      </c>
      <c r="L20" s="1">
        <f t="shared" si="0"/>
        <v>1.0883172608812457</v>
      </c>
      <c r="M20" s="14">
        <f t="shared" si="1"/>
        <v>0</v>
      </c>
    </row>
    <row r="21" spans="1:13" x14ac:dyDescent="0.25">
      <c r="A21" t="s">
        <v>37</v>
      </c>
      <c r="B21" t="s">
        <v>38</v>
      </c>
      <c r="C21">
        <v>1981</v>
      </c>
      <c r="D21">
        <v>6</v>
      </c>
      <c r="E21">
        <v>1.43</v>
      </c>
      <c r="F21">
        <v>3.0399999999999898</v>
      </c>
      <c r="G21">
        <v>3.38</v>
      </c>
      <c r="H21">
        <v>4.2699999999999898</v>
      </c>
      <c r="I21">
        <v>50</v>
      </c>
      <c r="J21">
        <v>13</v>
      </c>
      <c r="K21" t="s">
        <v>56</v>
      </c>
      <c r="L21" s="1">
        <f t="shared" si="0"/>
        <v>2.6033637979551831</v>
      </c>
      <c r="M21" s="1">
        <f t="shared" si="1"/>
        <v>3.0399999999999898</v>
      </c>
    </row>
    <row r="22" spans="1:13" x14ac:dyDescent="0.25">
      <c r="A22" t="s">
        <v>37</v>
      </c>
      <c r="B22" t="s">
        <v>38</v>
      </c>
      <c r="C22">
        <v>1981</v>
      </c>
      <c r="D22">
        <v>7</v>
      </c>
      <c r="E22">
        <v>1.4</v>
      </c>
      <c r="F22">
        <v>2.57</v>
      </c>
      <c r="G22">
        <v>4.33</v>
      </c>
      <c r="H22">
        <v>5.8599999999999897</v>
      </c>
      <c r="I22">
        <v>59</v>
      </c>
      <c r="J22">
        <v>16</v>
      </c>
      <c r="K22" t="s">
        <v>57</v>
      </c>
      <c r="L22" s="1">
        <f t="shared" si="0"/>
        <v>1.9618576065815476</v>
      </c>
      <c r="M22" s="14">
        <f t="shared" si="1"/>
        <v>0</v>
      </c>
    </row>
    <row r="23" spans="1:13" x14ac:dyDescent="0.25">
      <c r="A23" t="s">
        <v>37</v>
      </c>
      <c r="B23" t="s">
        <v>38</v>
      </c>
      <c r="C23">
        <v>1981</v>
      </c>
      <c r="D23">
        <v>8</v>
      </c>
      <c r="E23">
        <v>0.45</v>
      </c>
      <c r="F23">
        <v>2.5099999999999998</v>
      </c>
      <c r="G23">
        <v>2.75</v>
      </c>
      <c r="H23">
        <v>4.4999999999999902</v>
      </c>
      <c r="I23">
        <v>34</v>
      </c>
      <c r="J23">
        <v>9</v>
      </c>
      <c r="K23" t="s">
        <v>58</v>
      </c>
      <c r="L23" s="1">
        <f t="shared" si="0"/>
        <v>1.8799631991721455</v>
      </c>
      <c r="M23" s="14">
        <f t="shared" si="1"/>
        <v>0</v>
      </c>
    </row>
    <row r="24" spans="1:13" x14ac:dyDescent="0.25">
      <c r="A24" t="s">
        <v>37</v>
      </c>
      <c r="B24" t="s">
        <v>38</v>
      </c>
      <c r="C24">
        <v>1981</v>
      </c>
      <c r="D24">
        <v>9</v>
      </c>
      <c r="E24">
        <v>0.25</v>
      </c>
      <c r="F24">
        <v>0.88999999999999901</v>
      </c>
      <c r="G24">
        <v>1.28</v>
      </c>
      <c r="H24">
        <v>2.19999999999999</v>
      </c>
      <c r="I24">
        <v>21</v>
      </c>
      <c r="J24">
        <v>6</v>
      </c>
      <c r="K24" t="s">
        <v>59</v>
      </c>
      <c r="L24" s="1">
        <f t="shared" si="0"/>
        <v>-0.33118580088171068</v>
      </c>
      <c r="M24" s="14">
        <f t="shared" si="1"/>
        <v>0</v>
      </c>
    </row>
    <row r="25" spans="1:13" x14ac:dyDescent="0.25">
      <c r="A25" t="s">
        <v>37</v>
      </c>
      <c r="B25" t="s">
        <v>38</v>
      </c>
      <c r="C25">
        <v>1981</v>
      </c>
      <c r="D25">
        <v>10</v>
      </c>
      <c r="E25">
        <v>0.7</v>
      </c>
      <c r="F25">
        <v>0.96999999999999897</v>
      </c>
      <c r="G25">
        <v>1.25</v>
      </c>
      <c r="H25">
        <v>2.1499999999999901</v>
      </c>
      <c r="I25">
        <v>50</v>
      </c>
      <c r="J25">
        <v>12</v>
      </c>
      <c r="K25" t="s">
        <v>60</v>
      </c>
      <c r="L25" s="1">
        <f t="shared" si="0"/>
        <v>-0.22199325766917466</v>
      </c>
      <c r="M25" s="14">
        <f t="shared" si="1"/>
        <v>0</v>
      </c>
    </row>
    <row r="26" spans="1:13" x14ac:dyDescent="0.25">
      <c r="A26" t="s">
        <v>37</v>
      </c>
      <c r="B26" t="s">
        <v>38</v>
      </c>
      <c r="C26">
        <v>1981</v>
      </c>
      <c r="D26">
        <v>11</v>
      </c>
      <c r="E26">
        <v>0.22</v>
      </c>
      <c r="F26">
        <v>0.88999999999999901</v>
      </c>
      <c r="G26">
        <v>1.2</v>
      </c>
      <c r="H26">
        <v>1.8599999999999901</v>
      </c>
      <c r="I26">
        <v>50</v>
      </c>
      <c r="J26">
        <v>12</v>
      </c>
      <c r="K26" t="s">
        <v>61</v>
      </c>
      <c r="L26" s="1">
        <f t="shared" si="0"/>
        <v>-0.33118580088171068</v>
      </c>
      <c r="M26" s="14">
        <f t="shared" si="1"/>
        <v>0</v>
      </c>
    </row>
    <row r="27" spans="1:13" x14ac:dyDescent="0.25">
      <c r="A27" t="s">
        <v>37</v>
      </c>
      <c r="B27" t="s">
        <v>38</v>
      </c>
      <c r="C27">
        <v>1981</v>
      </c>
      <c r="D27">
        <v>12</v>
      </c>
      <c r="E27">
        <v>0.16</v>
      </c>
      <c r="F27">
        <v>0.83999999999999897</v>
      </c>
      <c r="G27">
        <v>1.33</v>
      </c>
      <c r="H27">
        <v>1.8099999999999901</v>
      </c>
      <c r="I27">
        <v>31</v>
      </c>
      <c r="J27">
        <v>6</v>
      </c>
      <c r="K27" t="s">
        <v>62</v>
      </c>
      <c r="L27" s="1">
        <f t="shared" si="0"/>
        <v>-0.39943114038954575</v>
      </c>
      <c r="M27" s="14">
        <f t="shared" si="1"/>
        <v>0</v>
      </c>
    </row>
    <row r="28" spans="1:13" x14ac:dyDescent="0.25">
      <c r="A28" t="s">
        <v>37</v>
      </c>
      <c r="B28" t="s">
        <v>38</v>
      </c>
      <c r="C28">
        <v>1982</v>
      </c>
      <c r="D28">
        <v>1</v>
      </c>
      <c r="E28">
        <v>0.3</v>
      </c>
      <c r="F28">
        <v>1.00999999999999</v>
      </c>
      <c r="G28">
        <v>1.32</v>
      </c>
      <c r="H28">
        <v>2.48999999999999</v>
      </c>
      <c r="I28">
        <v>78</v>
      </c>
      <c r="J28">
        <v>12</v>
      </c>
      <c r="K28" t="s">
        <v>63</v>
      </c>
      <c r="L28" s="1">
        <f t="shared" si="0"/>
        <v>-0.16739698606291886</v>
      </c>
      <c r="M28" s="14">
        <f t="shared" si="1"/>
        <v>0</v>
      </c>
    </row>
    <row r="29" spans="1:13" x14ac:dyDescent="0.25">
      <c r="A29" t="s">
        <v>37</v>
      </c>
      <c r="B29" t="s">
        <v>38</v>
      </c>
      <c r="C29">
        <v>1982</v>
      </c>
      <c r="D29">
        <v>2</v>
      </c>
      <c r="E29">
        <v>0.19</v>
      </c>
      <c r="F29">
        <v>0.45999999999999902</v>
      </c>
      <c r="G29">
        <v>0.60000000000000098</v>
      </c>
      <c r="H29">
        <v>1.1599999999999899</v>
      </c>
      <c r="I29">
        <v>37</v>
      </c>
      <c r="J29">
        <v>7</v>
      </c>
      <c r="K29" t="s">
        <v>64</v>
      </c>
      <c r="L29" s="1">
        <f t="shared" si="0"/>
        <v>-0.91809572064909184</v>
      </c>
      <c r="M29" s="14">
        <f t="shared" si="1"/>
        <v>0</v>
      </c>
    </row>
    <row r="30" spans="1:13" x14ac:dyDescent="0.25">
      <c r="A30" t="s">
        <v>37</v>
      </c>
      <c r="B30" t="s">
        <v>38</v>
      </c>
      <c r="C30">
        <v>1982</v>
      </c>
      <c r="D30">
        <v>3</v>
      </c>
      <c r="E30">
        <v>0.26</v>
      </c>
      <c r="F30">
        <v>0.9</v>
      </c>
      <c r="G30">
        <v>1.32</v>
      </c>
      <c r="H30">
        <v>2.21999999999999</v>
      </c>
      <c r="I30">
        <v>41</v>
      </c>
      <c r="J30">
        <v>10</v>
      </c>
      <c r="K30" t="s">
        <v>65</v>
      </c>
      <c r="L30" s="1">
        <f t="shared" si="0"/>
        <v>-0.31753673298014229</v>
      </c>
      <c r="M30" s="14">
        <f t="shared" si="1"/>
        <v>0</v>
      </c>
    </row>
    <row r="31" spans="1:13" x14ac:dyDescent="0.25">
      <c r="A31" t="s">
        <v>37</v>
      </c>
      <c r="B31" t="s">
        <v>38</v>
      </c>
      <c r="C31">
        <v>1982</v>
      </c>
      <c r="D31">
        <v>4</v>
      </c>
      <c r="E31">
        <v>0.42</v>
      </c>
      <c r="F31">
        <v>0.84</v>
      </c>
      <c r="G31">
        <v>1.1000000000000001</v>
      </c>
      <c r="H31">
        <v>1.9199999999999899</v>
      </c>
      <c r="I31">
        <v>37</v>
      </c>
      <c r="J31">
        <v>9</v>
      </c>
      <c r="K31" t="s">
        <v>66</v>
      </c>
      <c r="L31" s="1">
        <f t="shared" si="0"/>
        <v>-0.39943114038954441</v>
      </c>
      <c r="M31" s="14">
        <f t="shared" si="1"/>
        <v>0</v>
      </c>
    </row>
    <row r="32" spans="1:13" x14ac:dyDescent="0.25">
      <c r="A32" t="s">
        <v>37</v>
      </c>
      <c r="B32" t="s">
        <v>38</v>
      </c>
      <c r="C32">
        <v>1982</v>
      </c>
      <c r="D32">
        <v>5</v>
      </c>
      <c r="E32">
        <v>1.05</v>
      </c>
      <c r="F32">
        <v>2.08</v>
      </c>
      <c r="G32">
        <v>3.09</v>
      </c>
      <c r="H32">
        <v>4.1099999999999897</v>
      </c>
      <c r="I32">
        <v>42</v>
      </c>
      <c r="J32">
        <v>11</v>
      </c>
      <c r="K32" t="s">
        <v>67</v>
      </c>
      <c r="L32" s="1">
        <f t="shared" si="0"/>
        <v>1.2930532794047647</v>
      </c>
      <c r="M32" s="14">
        <f t="shared" si="1"/>
        <v>0</v>
      </c>
    </row>
    <row r="33" spans="1:30" x14ac:dyDescent="0.25">
      <c r="A33" t="s">
        <v>37</v>
      </c>
      <c r="B33" t="s">
        <v>38</v>
      </c>
      <c r="C33">
        <v>1982</v>
      </c>
      <c r="D33">
        <v>6</v>
      </c>
      <c r="E33">
        <v>1.48</v>
      </c>
      <c r="F33">
        <v>1.99</v>
      </c>
      <c r="G33">
        <v>3.22</v>
      </c>
      <c r="H33">
        <v>4.4499999999999904</v>
      </c>
      <c r="I33">
        <v>36</v>
      </c>
      <c r="J33">
        <v>12</v>
      </c>
      <c r="K33" t="s">
        <v>68</v>
      </c>
      <c r="L33" s="1">
        <f t="shared" si="0"/>
        <v>1.1702116682906614</v>
      </c>
      <c r="M33" s="14">
        <f t="shared" si="1"/>
        <v>0</v>
      </c>
    </row>
    <row r="34" spans="1:30" x14ac:dyDescent="0.25">
      <c r="A34" t="s">
        <v>37</v>
      </c>
      <c r="B34" t="s">
        <v>38</v>
      </c>
      <c r="C34">
        <v>1982</v>
      </c>
      <c r="D34">
        <v>7</v>
      </c>
      <c r="E34">
        <v>1.7</v>
      </c>
      <c r="F34">
        <v>3.35</v>
      </c>
      <c r="G34">
        <v>6.4</v>
      </c>
      <c r="H34">
        <v>8.3099999999999898</v>
      </c>
      <c r="I34">
        <v>27</v>
      </c>
      <c r="J34">
        <v>8</v>
      </c>
      <c r="K34" t="s">
        <v>69</v>
      </c>
      <c r="L34" s="1">
        <f t="shared" si="0"/>
        <v>3.0264849029037744</v>
      </c>
      <c r="M34" s="1">
        <f t="shared" si="1"/>
        <v>3.35</v>
      </c>
      <c r="AD34" t="s">
        <v>70</v>
      </c>
    </row>
    <row r="35" spans="1:30" x14ac:dyDescent="0.25">
      <c r="A35" t="s">
        <v>37</v>
      </c>
      <c r="B35" t="s">
        <v>38</v>
      </c>
      <c r="C35">
        <v>1982</v>
      </c>
      <c r="D35">
        <v>8</v>
      </c>
      <c r="E35">
        <v>0.92</v>
      </c>
      <c r="F35">
        <v>2.2000000000000002</v>
      </c>
      <c r="G35">
        <v>3.65</v>
      </c>
      <c r="H35">
        <v>8.2999999999999901</v>
      </c>
      <c r="I35">
        <v>46</v>
      </c>
      <c r="J35">
        <v>12</v>
      </c>
      <c r="K35" t="s">
        <v>71</v>
      </c>
      <c r="L35" s="1">
        <f t="shared" si="0"/>
        <v>1.4568420942235689</v>
      </c>
      <c r="M35" s="14">
        <f t="shared" si="1"/>
        <v>0</v>
      </c>
    </row>
    <row r="36" spans="1:30" x14ac:dyDescent="0.25">
      <c r="A36" t="s">
        <v>37</v>
      </c>
      <c r="B36" t="s">
        <v>38</v>
      </c>
      <c r="C36">
        <v>1982</v>
      </c>
      <c r="D36">
        <v>9</v>
      </c>
      <c r="E36">
        <v>1.21</v>
      </c>
      <c r="F36">
        <v>2.5</v>
      </c>
      <c r="G36">
        <v>2.9</v>
      </c>
      <c r="H36">
        <v>4.9499999999999904</v>
      </c>
      <c r="I36">
        <v>29</v>
      </c>
      <c r="J36">
        <v>9</v>
      </c>
      <c r="K36" t="s">
        <v>72</v>
      </c>
      <c r="L36" s="1">
        <f t="shared" si="0"/>
        <v>1.8663141312705789</v>
      </c>
      <c r="M36" s="14">
        <f t="shared" si="1"/>
        <v>0</v>
      </c>
    </row>
    <row r="37" spans="1:30" x14ac:dyDescent="0.25">
      <c r="A37" t="s">
        <v>37</v>
      </c>
      <c r="B37" t="s">
        <v>38</v>
      </c>
      <c r="C37">
        <v>1982</v>
      </c>
      <c r="D37">
        <v>10</v>
      </c>
      <c r="E37">
        <v>0.26</v>
      </c>
      <c r="F37">
        <v>1.6</v>
      </c>
      <c r="G37">
        <v>3.19</v>
      </c>
      <c r="H37">
        <v>4.3499999999999899</v>
      </c>
      <c r="I37">
        <v>26</v>
      </c>
      <c r="J37">
        <v>6</v>
      </c>
      <c r="K37" t="s">
        <v>73</v>
      </c>
      <c r="L37" s="1">
        <f t="shared" si="0"/>
        <v>0.63789802012954833</v>
      </c>
      <c r="M37" s="14">
        <f t="shared" si="1"/>
        <v>0</v>
      </c>
    </row>
    <row r="38" spans="1:30" x14ac:dyDescent="0.25">
      <c r="A38" t="s">
        <v>37</v>
      </c>
      <c r="B38" t="s">
        <v>38</v>
      </c>
      <c r="C38">
        <v>1982</v>
      </c>
      <c r="D38">
        <v>11</v>
      </c>
      <c r="E38">
        <v>0.4</v>
      </c>
      <c r="F38">
        <v>1.02</v>
      </c>
      <c r="G38">
        <v>1.17</v>
      </c>
      <c r="H38">
        <v>1.96999999999999</v>
      </c>
      <c r="I38">
        <v>69</v>
      </c>
      <c r="J38">
        <v>13</v>
      </c>
      <c r="K38" t="s">
        <v>74</v>
      </c>
      <c r="L38" s="1">
        <f t="shared" si="0"/>
        <v>-0.1537479181613382</v>
      </c>
      <c r="M38" s="14">
        <f t="shared" si="1"/>
        <v>0</v>
      </c>
    </row>
    <row r="39" spans="1:30" x14ac:dyDescent="0.25">
      <c r="A39" t="s">
        <v>37</v>
      </c>
      <c r="B39" t="s">
        <v>38</v>
      </c>
      <c r="C39">
        <v>1982</v>
      </c>
      <c r="D39">
        <v>12</v>
      </c>
      <c r="E39">
        <v>0.42</v>
      </c>
      <c r="F39">
        <v>1.22</v>
      </c>
      <c r="G39">
        <v>2.2299999999999902</v>
      </c>
      <c r="H39">
        <v>4.0299999999999896</v>
      </c>
      <c r="I39">
        <v>81</v>
      </c>
      <c r="J39">
        <v>9</v>
      </c>
      <c r="K39" t="s">
        <v>75</v>
      </c>
      <c r="L39" s="1">
        <f t="shared" si="0"/>
        <v>0.11923343987000187</v>
      </c>
      <c r="M39" s="14">
        <f t="shared" si="1"/>
        <v>0</v>
      </c>
    </row>
    <row r="40" spans="1:30" x14ac:dyDescent="0.25">
      <c r="A40" t="s">
        <v>37</v>
      </c>
      <c r="B40" t="s">
        <v>38</v>
      </c>
      <c r="C40">
        <v>1983</v>
      </c>
      <c r="D40">
        <v>1</v>
      </c>
      <c r="E40">
        <v>0.1</v>
      </c>
      <c r="F40">
        <v>0.36000000000000099</v>
      </c>
      <c r="G40">
        <v>0.499999999999998</v>
      </c>
      <c r="H40">
        <v>1.26999999999999</v>
      </c>
      <c r="I40">
        <v>34</v>
      </c>
      <c r="J40">
        <v>7</v>
      </c>
      <c r="K40" t="s">
        <v>76</v>
      </c>
      <c r="L40" s="1">
        <f t="shared" si="0"/>
        <v>-1.0545863996647593</v>
      </c>
      <c r="M40" s="14">
        <f t="shared" si="1"/>
        <v>0</v>
      </c>
    </row>
    <row r="41" spans="1:30" x14ac:dyDescent="0.25">
      <c r="A41" t="s">
        <v>37</v>
      </c>
      <c r="B41" t="s">
        <v>38</v>
      </c>
      <c r="C41">
        <v>1983</v>
      </c>
      <c r="D41">
        <v>2</v>
      </c>
      <c r="E41">
        <v>0.12</v>
      </c>
      <c r="F41">
        <v>0.500000000000001</v>
      </c>
      <c r="G41">
        <v>0.66999999999999804</v>
      </c>
      <c r="H41">
        <v>1.01999999999999</v>
      </c>
      <c r="I41">
        <v>27</v>
      </c>
      <c r="J41">
        <v>4</v>
      </c>
      <c r="K41" t="s">
        <v>77</v>
      </c>
      <c r="L41" s="1">
        <f t="shared" si="0"/>
        <v>-0.86349944904282117</v>
      </c>
      <c r="M41" s="14">
        <f t="shared" si="1"/>
        <v>0</v>
      </c>
    </row>
    <row r="42" spans="1:30" x14ac:dyDescent="0.25">
      <c r="A42" t="s">
        <v>37</v>
      </c>
      <c r="B42" t="s">
        <v>38</v>
      </c>
      <c r="C42">
        <v>1983</v>
      </c>
      <c r="D42">
        <v>3</v>
      </c>
      <c r="E42">
        <v>0.24</v>
      </c>
      <c r="F42">
        <v>0.57000000000000095</v>
      </c>
      <c r="G42">
        <v>0.90999999999999803</v>
      </c>
      <c r="H42">
        <v>1.68999999999999</v>
      </c>
      <c r="I42">
        <v>80</v>
      </c>
      <c r="J42">
        <v>13</v>
      </c>
      <c r="K42" t="s">
        <v>78</v>
      </c>
      <c r="L42" s="1">
        <f t="shared" si="0"/>
        <v>-0.7679559737318522</v>
      </c>
      <c r="M42" s="14">
        <f t="shared" si="1"/>
        <v>0</v>
      </c>
    </row>
    <row r="43" spans="1:30" x14ac:dyDescent="0.25">
      <c r="A43" t="s">
        <v>37</v>
      </c>
      <c r="B43" t="s">
        <v>38</v>
      </c>
      <c r="C43">
        <v>1983</v>
      </c>
      <c r="D43">
        <v>4</v>
      </c>
      <c r="E43">
        <v>0.59</v>
      </c>
      <c r="F43">
        <v>1.25</v>
      </c>
      <c r="G43">
        <v>2.00999999999999</v>
      </c>
      <c r="H43">
        <v>2.8599999999999901</v>
      </c>
      <c r="I43">
        <v>94</v>
      </c>
      <c r="J43">
        <v>18</v>
      </c>
      <c r="K43" t="s">
        <v>79</v>
      </c>
      <c r="L43" s="1">
        <f t="shared" si="0"/>
        <v>0.16018064357470294</v>
      </c>
      <c r="M43" s="14">
        <f t="shared" si="1"/>
        <v>0</v>
      </c>
    </row>
    <row r="44" spans="1:30" x14ac:dyDescent="0.25">
      <c r="A44" t="s">
        <v>37</v>
      </c>
      <c r="B44" t="s">
        <v>38</v>
      </c>
      <c r="C44">
        <v>1983</v>
      </c>
      <c r="D44">
        <v>5</v>
      </c>
      <c r="E44">
        <v>1.56</v>
      </c>
      <c r="F44">
        <v>2.41</v>
      </c>
      <c r="G44">
        <v>3.0999999999999899</v>
      </c>
      <c r="H44">
        <v>4.6099999999999897</v>
      </c>
      <c r="I44">
        <v>48</v>
      </c>
      <c r="J44">
        <v>13</v>
      </c>
      <c r="K44" t="s">
        <v>80</v>
      </c>
      <c r="L44" s="1">
        <f t="shared" si="0"/>
        <v>1.7434725201564758</v>
      </c>
      <c r="M44" s="14">
        <f t="shared" si="1"/>
        <v>0</v>
      </c>
    </row>
    <row r="45" spans="1:30" x14ac:dyDescent="0.25">
      <c r="A45" t="s">
        <v>37</v>
      </c>
      <c r="B45" t="s">
        <v>38</v>
      </c>
      <c r="C45">
        <v>1983</v>
      </c>
      <c r="D45">
        <v>6</v>
      </c>
      <c r="E45">
        <v>0.76</v>
      </c>
      <c r="F45">
        <v>1.67</v>
      </c>
      <c r="G45">
        <v>2.7499999999999898</v>
      </c>
      <c r="H45">
        <v>4.2899999999999903</v>
      </c>
      <c r="I45">
        <v>40</v>
      </c>
      <c r="J45">
        <v>10</v>
      </c>
      <c r="K45" t="s">
        <v>81</v>
      </c>
      <c r="L45" s="1">
        <f t="shared" si="0"/>
        <v>0.73344149544051707</v>
      </c>
      <c r="M45" s="14">
        <f t="shared" si="1"/>
        <v>0</v>
      </c>
    </row>
    <row r="46" spans="1:30" x14ac:dyDescent="0.25">
      <c r="A46" t="s">
        <v>37</v>
      </c>
      <c r="B46" t="s">
        <v>38</v>
      </c>
      <c r="C46">
        <v>1983</v>
      </c>
      <c r="D46">
        <v>7</v>
      </c>
      <c r="E46">
        <v>0.31</v>
      </c>
      <c r="F46">
        <v>1.06</v>
      </c>
      <c r="G46">
        <v>1.46999999999999</v>
      </c>
      <c r="H46">
        <v>2.2899999999999898</v>
      </c>
      <c r="I46">
        <v>11</v>
      </c>
      <c r="J46">
        <v>3</v>
      </c>
      <c r="K46" t="s">
        <v>82</v>
      </c>
      <c r="L46" s="1">
        <f t="shared" si="0"/>
        <v>-9.9151646555070125E-2</v>
      </c>
      <c r="M46" s="14">
        <f t="shared" si="1"/>
        <v>0</v>
      </c>
    </row>
    <row r="47" spans="1:30" x14ac:dyDescent="0.25">
      <c r="A47" t="s">
        <v>37</v>
      </c>
      <c r="B47" t="s">
        <v>38</v>
      </c>
      <c r="C47">
        <v>1983</v>
      </c>
      <c r="D47">
        <v>8</v>
      </c>
      <c r="E47">
        <v>0.9</v>
      </c>
      <c r="F47">
        <v>2.12</v>
      </c>
      <c r="G47">
        <v>3.1799999999999899</v>
      </c>
      <c r="H47">
        <v>4.0199999999999898</v>
      </c>
      <c r="I47">
        <v>10</v>
      </c>
      <c r="J47">
        <v>3</v>
      </c>
      <c r="K47" t="s">
        <v>83</v>
      </c>
      <c r="L47" s="1">
        <f t="shared" si="0"/>
        <v>1.3476495510110327</v>
      </c>
      <c r="M47" s="14">
        <f t="shared" si="1"/>
        <v>0</v>
      </c>
    </row>
    <row r="48" spans="1:30" x14ac:dyDescent="0.25">
      <c r="A48" t="s">
        <v>37</v>
      </c>
      <c r="B48" t="s">
        <v>38</v>
      </c>
      <c r="C48">
        <v>1983</v>
      </c>
      <c r="D48">
        <v>9</v>
      </c>
      <c r="E48">
        <v>0.16</v>
      </c>
      <c r="F48">
        <v>1.04</v>
      </c>
      <c r="G48">
        <v>2.3199999999999901</v>
      </c>
      <c r="H48">
        <v>3.8399999999999901</v>
      </c>
      <c r="I48">
        <v>22</v>
      </c>
      <c r="J48">
        <v>5</v>
      </c>
      <c r="K48" t="s">
        <v>84</v>
      </c>
      <c r="L48" s="1">
        <f t="shared" si="0"/>
        <v>-0.12644978235820417</v>
      </c>
      <c r="M48" s="14">
        <f t="shared" si="1"/>
        <v>0</v>
      </c>
    </row>
    <row r="49" spans="1:13" x14ac:dyDescent="0.25">
      <c r="A49" t="s">
        <v>37</v>
      </c>
      <c r="B49" t="s">
        <v>38</v>
      </c>
      <c r="C49">
        <v>1983</v>
      </c>
      <c r="D49">
        <v>10</v>
      </c>
      <c r="E49">
        <v>0.4</v>
      </c>
      <c r="F49">
        <v>1.19</v>
      </c>
      <c r="G49">
        <v>1.5799999999999901</v>
      </c>
      <c r="H49">
        <v>2.96999999999999</v>
      </c>
      <c r="I49">
        <v>76</v>
      </c>
      <c r="J49">
        <v>10</v>
      </c>
      <c r="K49" t="s">
        <v>85</v>
      </c>
      <c r="L49" s="1">
        <f t="shared" si="0"/>
        <v>7.828623616530081E-2</v>
      </c>
      <c r="M49" s="14">
        <f t="shared" si="1"/>
        <v>0</v>
      </c>
    </row>
    <row r="50" spans="1:13" x14ac:dyDescent="0.25">
      <c r="A50" t="s">
        <v>37</v>
      </c>
      <c r="B50" t="s">
        <v>38</v>
      </c>
      <c r="C50">
        <v>1983</v>
      </c>
      <c r="D50">
        <v>11</v>
      </c>
      <c r="E50">
        <v>0.84</v>
      </c>
      <c r="F50">
        <v>1.41</v>
      </c>
      <c r="G50">
        <v>2.37</v>
      </c>
      <c r="H50">
        <v>3.4399999999999902</v>
      </c>
      <c r="I50">
        <v>72</v>
      </c>
      <c r="J50">
        <v>11</v>
      </c>
      <c r="K50" t="s">
        <v>86</v>
      </c>
      <c r="L50" s="1">
        <f t="shared" si="0"/>
        <v>0.37856572999977495</v>
      </c>
      <c r="M50" s="14">
        <f t="shared" si="1"/>
        <v>0</v>
      </c>
    </row>
    <row r="51" spans="1:13" x14ac:dyDescent="0.25">
      <c r="A51" t="s">
        <v>37</v>
      </c>
      <c r="B51" t="s">
        <v>38</v>
      </c>
      <c r="C51">
        <v>1983</v>
      </c>
      <c r="D51">
        <v>12</v>
      </c>
      <c r="E51">
        <v>0.22</v>
      </c>
      <c r="F51">
        <v>0.82</v>
      </c>
      <c r="G51">
        <v>1.31</v>
      </c>
      <c r="H51">
        <v>3.21999999999999</v>
      </c>
      <c r="I51">
        <v>73</v>
      </c>
      <c r="J51">
        <v>15</v>
      </c>
      <c r="K51" t="s">
        <v>87</v>
      </c>
      <c r="L51" s="1">
        <f t="shared" si="0"/>
        <v>-0.42672927619267842</v>
      </c>
      <c r="M51" s="14">
        <f t="shared" si="1"/>
        <v>0</v>
      </c>
    </row>
    <row r="52" spans="1:13" x14ac:dyDescent="0.25">
      <c r="A52" t="s">
        <v>37</v>
      </c>
      <c r="B52" t="s">
        <v>38</v>
      </c>
      <c r="C52">
        <v>1984</v>
      </c>
      <c r="D52">
        <v>1</v>
      </c>
      <c r="E52">
        <v>0.12</v>
      </c>
      <c r="F52">
        <v>0.46</v>
      </c>
      <c r="G52">
        <v>0.60000000000000098</v>
      </c>
      <c r="H52">
        <v>1.1599999999999899</v>
      </c>
      <c r="I52">
        <v>30</v>
      </c>
      <c r="J52">
        <v>8</v>
      </c>
      <c r="K52" t="s">
        <v>88</v>
      </c>
      <c r="L52" s="1">
        <f t="shared" si="0"/>
        <v>-0.91809572064909062</v>
      </c>
      <c r="M52" s="14">
        <f t="shared" si="1"/>
        <v>0</v>
      </c>
    </row>
    <row r="53" spans="1:13" x14ac:dyDescent="0.25">
      <c r="A53" t="s">
        <v>37</v>
      </c>
      <c r="B53" t="s">
        <v>38</v>
      </c>
      <c r="C53">
        <v>1984</v>
      </c>
      <c r="D53">
        <v>2</v>
      </c>
      <c r="E53">
        <v>0.17</v>
      </c>
      <c r="F53">
        <v>0.43</v>
      </c>
      <c r="G53">
        <v>0.82000000000000095</v>
      </c>
      <c r="H53">
        <v>1.4299999999999899</v>
      </c>
      <c r="I53">
        <v>87</v>
      </c>
      <c r="J53">
        <v>11</v>
      </c>
      <c r="K53" t="s">
        <v>89</v>
      </c>
      <c r="L53" s="1">
        <f t="shared" si="0"/>
        <v>-0.95904292435379168</v>
      </c>
      <c r="M53" s="14">
        <f t="shared" si="1"/>
        <v>0</v>
      </c>
    </row>
    <row r="54" spans="1:13" x14ac:dyDescent="0.25">
      <c r="A54" t="s">
        <v>37</v>
      </c>
      <c r="B54" t="s">
        <v>38</v>
      </c>
      <c r="C54">
        <v>1984</v>
      </c>
      <c r="D54">
        <v>3</v>
      </c>
      <c r="E54">
        <v>0.38</v>
      </c>
      <c r="F54">
        <v>0.76</v>
      </c>
      <c r="G54">
        <v>1.33</v>
      </c>
      <c r="H54">
        <v>2.3099999999999898</v>
      </c>
      <c r="I54">
        <v>81</v>
      </c>
      <c r="J54">
        <v>15</v>
      </c>
      <c r="K54" t="s">
        <v>90</v>
      </c>
      <c r="L54" s="1">
        <f t="shared" si="0"/>
        <v>-0.50862368360208043</v>
      </c>
      <c r="M54" s="14">
        <f t="shared" si="1"/>
        <v>0</v>
      </c>
    </row>
    <row r="55" spans="1:13" x14ac:dyDescent="0.25">
      <c r="A55" t="s">
        <v>37</v>
      </c>
      <c r="B55" t="s">
        <v>38</v>
      </c>
      <c r="C55">
        <v>1984</v>
      </c>
      <c r="D55">
        <v>4</v>
      </c>
      <c r="E55">
        <v>1.4</v>
      </c>
      <c r="F55">
        <v>1.91</v>
      </c>
      <c r="G55">
        <v>2.15</v>
      </c>
      <c r="H55">
        <v>2.8399999999999901</v>
      </c>
      <c r="I55">
        <v>95</v>
      </c>
      <c r="J55">
        <v>14</v>
      </c>
      <c r="K55" t="s">
        <v>91</v>
      </c>
      <c r="L55" s="1">
        <f t="shared" si="0"/>
        <v>1.0610191250781253</v>
      </c>
      <c r="M55" s="14">
        <f t="shared" si="1"/>
        <v>0</v>
      </c>
    </row>
    <row r="56" spans="1:13" x14ac:dyDescent="0.25">
      <c r="A56" t="s">
        <v>37</v>
      </c>
      <c r="B56" t="s">
        <v>38</v>
      </c>
      <c r="C56">
        <v>1984</v>
      </c>
      <c r="D56">
        <v>5</v>
      </c>
      <c r="E56">
        <v>0.49</v>
      </c>
      <c r="F56">
        <v>1.41</v>
      </c>
      <c r="G56">
        <v>2.4700000000000002</v>
      </c>
      <c r="H56">
        <v>3.5699999999999901</v>
      </c>
      <c r="I56">
        <v>49</v>
      </c>
      <c r="J56">
        <v>12</v>
      </c>
      <c r="K56" t="s">
        <v>92</v>
      </c>
      <c r="L56" s="1">
        <f t="shared" si="0"/>
        <v>0.37856572999977495</v>
      </c>
      <c r="M56" s="14">
        <f t="shared" si="1"/>
        <v>0</v>
      </c>
    </row>
    <row r="57" spans="1:13" x14ac:dyDescent="0.25">
      <c r="A57" t="s">
        <v>37</v>
      </c>
      <c r="B57" t="s">
        <v>38</v>
      </c>
      <c r="C57">
        <v>1984</v>
      </c>
      <c r="D57">
        <v>6</v>
      </c>
      <c r="E57">
        <v>0.96</v>
      </c>
      <c r="F57">
        <v>2.08</v>
      </c>
      <c r="G57">
        <v>2.46</v>
      </c>
      <c r="H57">
        <v>4.0399999999999903</v>
      </c>
      <c r="I57">
        <v>17</v>
      </c>
      <c r="J57">
        <v>6</v>
      </c>
      <c r="K57" t="s">
        <v>93</v>
      </c>
      <c r="L57" s="1">
        <f t="shared" si="0"/>
        <v>1.2930532794047647</v>
      </c>
      <c r="M57" s="14">
        <f t="shared" si="1"/>
        <v>0</v>
      </c>
    </row>
    <row r="58" spans="1:13" x14ac:dyDescent="0.25">
      <c r="A58" t="s">
        <v>37</v>
      </c>
      <c r="B58" t="s">
        <v>38</v>
      </c>
      <c r="C58">
        <v>1984</v>
      </c>
      <c r="D58">
        <v>7</v>
      </c>
      <c r="E58">
        <v>0.1</v>
      </c>
      <c r="F58">
        <v>1.28</v>
      </c>
      <c r="G58">
        <v>2.44</v>
      </c>
      <c r="H58">
        <v>3.7299999999999902</v>
      </c>
      <c r="I58">
        <v>20</v>
      </c>
      <c r="J58">
        <v>5</v>
      </c>
      <c r="K58" t="s">
        <v>94</v>
      </c>
      <c r="L58" s="1">
        <f t="shared" si="0"/>
        <v>0.20112784727940397</v>
      </c>
      <c r="M58" s="14">
        <f t="shared" si="1"/>
        <v>0</v>
      </c>
    </row>
    <row r="59" spans="1:13" x14ac:dyDescent="0.25">
      <c r="A59" t="s">
        <v>37</v>
      </c>
      <c r="B59" t="s">
        <v>38</v>
      </c>
      <c r="C59">
        <v>1984</v>
      </c>
      <c r="D59">
        <v>8</v>
      </c>
      <c r="E59">
        <v>0.16</v>
      </c>
      <c r="F59">
        <v>0.40999999999999898</v>
      </c>
      <c r="G59">
        <v>0.750000000000002</v>
      </c>
      <c r="H59">
        <v>1.19999999999999</v>
      </c>
      <c r="I59">
        <v>14</v>
      </c>
      <c r="J59">
        <v>5</v>
      </c>
      <c r="K59" t="s">
        <v>95</v>
      </c>
      <c r="L59" s="1">
        <f t="shared" si="0"/>
        <v>-0.98634106015692702</v>
      </c>
      <c r="M59" s="14">
        <f t="shared" si="1"/>
        <v>0</v>
      </c>
    </row>
    <row r="60" spans="1:13" x14ac:dyDescent="0.25">
      <c r="A60" t="s">
        <v>37</v>
      </c>
      <c r="B60" t="s">
        <v>38</v>
      </c>
      <c r="C60">
        <v>1984</v>
      </c>
      <c r="D60">
        <v>9</v>
      </c>
      <c r="E60">
        <v>1.92</v>
      </c>
      <c r="F60">
        <v>3.55</v>
      </c>
      <c r="G60">
        <v>5.47</v>
      </c>
      <c r="H60">
        <v>6.9899999999999904</v>
      </c>
      <c r="I60">
        <v>56</v>
      </c>
      <c r="J60">
        <v>12</v>
      </c>
      <c r="K60" t="s">
        <v>96</v>
      </c>
      <c r="L60" s="1">
        <f t="shared" si="0"/>
        <v>3.2994662609351142</v>
      </c>
      <c r="M60" s="1">
        <f t="shared" si="1"/>
        <v>3.55</v>
      </c>
    </row>
    <row r="61" spans="1:13" x14ac:dyDescent="0.25">
      <c r="A61" t="s">
        <v>37</v>
      </c>
      <c r="B61" t="s">
        <v>38</v>
      </c>
      <c r="C61">
        <v>1984</v>
      </c>
      <c r="D61">
        <v>10</v>
      </c>
      <c r="E61">
        <v>2.02</v>
      </c>
      <c r="F61">
        <v>2.3199999999999998</v>
      </c>
      <c r="G61">
        <v>2.69</v>
      </c>
      <c r="H61">
        <v>3.4199999999999902</v>
      </c>
      <c r="I61">
        <v>89</v>
      </c>
      <c r="J61">
        <v>17</v>
      </c>
      <c r="K61" t="s">
        <v>97</v>
      </c>
      <c r="L61" s="1">
        <f t="shared" si="0"/>
        <v>1.6206309090423725</v>
      </c>
      <c r="M61" s="14">
        <f t="shared" si="1"/>
        <v>0</v>
      </c>
    </row>
    <row r="62" spans="1:13" x14ac:dyDescent="0.25">
      <c r="A62" t="s">
        <v>37</v>
      </c>
      <c r="B62" t="s">
        <v>38</v>
      </c>
      <c r="C62">
        <v>1984</v>
      </c>
      <c r="D62">
        <v>11</v>
      </c>
      <c r="E62">
        <v>0.74</v>
      </c>
      <c r="F62">
        <v>1.51</v>
      </c>
      <c r="G62">
        <v>1.9</v>
      </c>
      <c r="H62">
        <v>2.8999999999999901</v>
      </c>
      <c r="I62">
        <v>64</v>
      </c>
      <c r="J62">
        <v>12</v>
      </c>
      <c r="K62" t="s">
        <v>98</v>
      </c>
      <c r="L62" s="1">
        <f t="shared" si="0"/>
        <v>0.51505640901544514</v>
      </c>
      <c r="M62" s="14">
        <f t="shared" si="1"/>
        <v>0</v>
      </c>
    </row>
    <row r="63" spans="1:13" x14ac:dyDescent="0.25">
      <c r="A63" t="s">
        <v>37</v>
      </c>
      <c r="B63" t="s">
        <v>38</v>
      </c>
      <c r="C63">
        <v>1984</v>
      </c>
      <c r="D63">
        <v>12</v>
      </c>
      <c r="E63">
        <v>0.51</v>
      </c>
      <c r="F63">
        <v>1.39</v>
      </c>
      <c r="G63">
        <v>1.64</v>
      </c>
      <c r="H63">
        <v>2.8599999999999901</v>
      </c>
      <c r="I63">
        <v>78</v>
      </c>
      <c r="J63">
        <v>11</v>
      </c>
      <c r="K63" t="s">
        <v>99</v>
      </c>
      <c r="L63" s="1">
        <f t="shared" si="0"/>
        <v>0.35126759419664089</v>
      </c>
      <c r="M63" s="14">
        <f t="shared" si="1"/>
        <v>0</v>
      </c>
    </row>
    <row r="64" spans="1:13" x14ac:dyDescent="0.25">
      <c r="A64" t="s">
        <v>37</v>
      </c>
      <c r="B64" t="s">
        <v>38</v>
      </c>
      <c r="C64">
        <v>1985</v>
      </c>
      <c r="D64">
        <v>1</v>
      </c>
      <c r="E64">
        <v>0.06</v>
      </c>
      <c r="F64">
        <v>1.34</v>
      </c>
      <c r="G64">
        <v>1.5799999999999901</v>
      </c>
      <c r="H64">
        <v>2.6599999999999899</v>
      </c>
      <c r="I64">
        <v>28</v>
      </c>
      <c r="J64">
        <v>8</v>
      </c>
      <c r="K64" t="s">
        <v>100</v>
      </c>
      <c r="L64" s="1">
        <f t="shared" si="0"/>
        <v>0.2830222546888061</v>
      </c>
      <c r="M64" s="14">
        <f t="shared" si="1"/>
        <v>0</v>
      </c>
    </row>
    <row r="65" spans="1:13" x14ac:dyDescent="0.25">
      <c r="A65" t="s">
        <v>37</v>
      </c>
      <c r="B65" t="s">
        <v>38</v>
      </c>
      <c r="C65">
        <v>1985</v>
      </c>
      <c r="D65">
        <v>2</v>
      </c>
      <c r="E65">
        <v>0.21</v>
      </c>
      <c r="F65">
        <v>0.97</v>
      </c>
      <c r="G65">
        <v>1.35</v>
      </c>
      <c r="H65">
        <v>2.0599999999999898</v>
      </c>
      <c r="I65">
        <v>75</v>
      </c>
      <c r="J65">
        <v>9</v>
      </c>
      <c r="K65" t="s">
        <v>101</v>
      </c>
      <c r="L65" s="1">
        <f t="shared" si="0"/>
        <v>-0.2219932576691733</v>
      </c>
      <c r="M65" s="14">
        <f t="shared" si="1"/>
        <v>0</v>
      </c>
    </row>
    <row r="66" spans="1:13" x14ac:dyDescent="0.25">
      <c r="A66" t="s">
        <v>37</v>
      </c>
      <c r="B66" t="s">
        <v>38</v>
      </c>
      <c r="C66">
        <v>1985</v>
      </c>
      <c r="D66">
        <v>3</v>
      </c>
      <c r="E66">
        <v>0.45</v>
      </c>
      <c r="F66">
        <v>1.34</v>
      </c>
      <c r="G66">
        <v>1.8199999999999901</v>
      </c>
      <c r="H66">
        <v>2.4599999999999902</v>
      </c>
      <c r="I66">
        <v>82</v>
      </c>
      <c r="J66">
        <v>14</v>
      </c>
      <c r="K66" t="s">
        <v>102</v>
      </c>
      <c r="L66" s="1">
        <f t="shared" si="0"/>
        <v>0.2830222546888061</v>
      </c>
      <c r="M66" s="14">
        <f t="shared" si="1"/>
        <v>0</v>
      </c>
    </row>
    <row r="67" spans="1:13" x14ac:dyDescent="0.25">
      <c r="A67" t="s">
        <v>37</v>
      </c>
      <c r="B67" t="s">
        <v>38</v>
      </c>
      <c r="C67">
        <v>1985</v>
      </c>
      <c r="D67">
        <v>4</v>
      </c>
      <c r="E67">
        <v>0.6</v>
      </c>
      <c r="F67">
        <v>0.98</v>
      </c>
      <c r="G67">
        <v>1.3399999999999901</v>
      </c>
      <c r="H67">
        <v>1.99999999999999</v>
      </c>
      <c r="I67">
        <v>56</v>
      </c>
      <c r="J67">
        <v>10</v>
      </c>
      <c r="K67" t="s">
        <v>103</v>
      </c>
      <c r="L67" s="1">
        <f t="shared" si="0"/>
        <v>-0.20834418976760627</v>
      </c>
      <c r="M67" s="14">
        <f t="shared" si="1"/>
        <v>0</v>
      </c>
    </row>
    <row r="68" spans="1:13" x14ac:dyDescent="0.25">
      <c r="A68" t="s">
        <v>37</v>
      </c>
      <c r="B68" t="s">
        <v>38</v>
      </c>
      <c r="C68">
        <v>1985</v>
      </c>
      <c r="D68">
        <v>5</v>
      </c>
      <c r="E68">
        <v>1</v>
      </c>
      <c r="F68">
        <v>1.94</v>
      </c>
      <c r="G68">
        <v>2.87</v>
      </c>
      <c r="H68">
        <v>4.2499999999999902</v>
      </c>
      <c r="I68">
        <v>21</v>
      </c>
      <c r="J68">
        <v>8</v>
      </c>
      <c r="K68" t="s">
        <v>104</v>
      </c>
      <c r="L68" s="1">
        <f t="shared" ref="L68:L131" si="2">(F68-F$2)/F$1</f>
        <v>1.1019663287828263</v>
      </c>
      <c r="M68" s="14">
        <f t="shared" ref="M68:M131" si="3">F68*(F68&gt;3)</f>
        <v>0</v>
      </c>
    </row>
    <row r="69" spans="1:13" x14ac:dyDescent="0.25">
      <c r="A69" t="s">
        <v>37</v>
      </c>
      <c r="B69" t="s">
        <v>38</v>
      </c>
      <c r="C69">
        <v>1985</v>
      </c>
      <c r="D69">
        <v>6</v>
      </c>
      <c r="E69">
        <v>0.9</v>
      </c>
      <c r="F69">
        <v>2.0599999999999898</v>
      </c>
      <c r="G69">
        <v>2.93</v>
      </c>
      <c r="H69">
        <v>3.5599999999999898</v>
      </c>
      <c r="I69">
        <v>86</v>
      </c>
      <c r="J69">
        <v>17</v>
      </c>
      <c r="K69" t="s">
        <v>105</v>
      </c>
      <c r="L69" s="1">
        <f t="shared" si="2"/>
        <v>1.2657551436016166</v>
      </c>
      <c r="M69" s="14">
        <f t="shared" si="3"/>
        <v>0</v>
      </c>
    </row>
    <row r="70" spans="1:13" x14ac:dyDescent="0.25">
      <c r="A70" t="s">
        <v>37</v>
      </c>
      <c r="B70" t="s">
        <v>38</v>
      </c>
      <c r="C70">
        <v>1985</v>
      </c>
      <c r="D70">
        <v>8</v>
      </c>
      <c r="E70">
        <v>0.53</v>
      </c>
      <c r="F70">
        <v>0.85999999999999899</v>
      </c>
      <c r="G70">
        <v>1.0599999999999901</v>
      </c>
      <c r="H70">
        <v>2.0199999999999898</v>
      </c>
      <c r="I70">
        <v>62</v>
      </c>
      <c r="J70">
        <v>14</v>
      </c>
      <c r="K70" t="s">
        <v>106</v>
      </c>
      <c r="L70" s="1">
        <f t="shared" si="2"/>
        <v>-0.37213300458641174</v>
      </c>
      <c r="M70" s="14">
        <f t="shared" si="3"/>
        <v>0</v>
      </c>
    </row>
    <row r="71" spans="1:13" x14ac:dyDescent="0.25">
      <c r="A71" t="s">
        <v>37</v>
      </c>
      <c r="B71" t="s">
        <v>38</v>
      </c>
      <c r="C71">
        <v>1985</v>
      </c>
      <c r="D71">
        <v>9</v>
      </c>
      <c r="E71">
        <v>0.06</v>
      </c>
      <c r="F71">
        <v>0.25999999999999901</v>
      </c>
      <c r="G71">
        <v>0.65</v>
      </c>
      <c r="H71">
        <v>1.3599999999999901</v>
      </c>
      <c r="I71">
        <v>13</v>
      </c>
      <c r="J71">
        <v>5</v>
      </c>
      <c r="K71" t="s">
        <v>107</v>
      </c>
      <c r="L71" s="1">
        <f t="shared" si="2"/>
        <v>-1.1910770786804321</v>
      </c>
      <c r="M71" s="14">
        <f t="shared" si="3"/>
        <v>0</v>
      </c>
    </row>
    <row r="72" spans="1:13" x14ac:dyDescent="0.25">
      <c r="A72" t="s">
        <v>37</v>
      </c>
      <c r="B72" t="s">
        <v>38</v>
      </c>
      <c r="C72">
        <v>1985</v>
      </c>
      <c r="D72">
        <v>10</v>
      </c>
      <c r="E72">
        <v>0.13</v>
      </c>
      <c r="F72">
        <v>0.41999999999999899</v>
      </c>
      <c r="G72">
        <v>0.68</v>
      </c>
      <c r="H72">
        <v>1.0599999999999901</v>
      </c>
      <c r="I72">
        <v>51</v>
      </c>
      <c r="J72">
        <v>9</v>
      </c>
      <c r="K72" t="s">
        <v>108</v>
      </c>
      <c r="L72" s="1">
        <f t="shared" si="2"/>
        <v>-0.97269199225535996</v>
      </c>
      <c r="M72" s="14">
        <f t="shared" si="3"/>
        <v>0</v>
      </c>
    </row>
    <row r="73" spans="1:13" x14ac:dyDescent="0.25">
      <c r="A73" t="s">
        <v>37</v>
      </c>
      <c r="B73" t="s">
        <v>38</v>
      </c>
      <c r="C73">
        <v>1985</v>
      </c>
      <c r="D73">
        <v>11</v>
      </c>
      <c r="E73">
        <v>0.56999999999999995</v>
      </c>
      <c r="F73">
        <v>1.77999999999999</v>
      </c>
      <c r="G73">
        <v>2.96</v>
      </c>
      <c r="H73">
        <v>4.3799999999999901</v>
      </c>
      <c r="I73">
        <v>126</v>
      </c>
      <c r="J73">
        <v>18</v>
      </c>
      <c r="K73" t="s">
        <v>109</v>
      </c>
      <c r="L73" s="1">
        <f t="shared" si="2"/>
        <v>0.88358124235774071</v>
      </c>
      <c r="M73" s="14">
        <f t="shared" si="3"/>
        <v>0</v>
      </c>
    </row>
    <row r="74" spans="1:13" x14ac:dyDescent="0.25">
      <c r="A74" t="s">
        <v>37</v>
      </c>
      <c r="B74" t="s">
        <v>38</v>
      </c>
      <c r="C74">
        <v>1985</v>
      </c>
      <c r="D74">
        <v>12</v>
      </c>
      <c r="E74">
        <v>0.51</v>
      </c>
      <c r="F74">
        <v>0.94999999999999896</v>
      </c>
      <c r="G74">
        <v>1.63</v>
      </c>
      <c r="H74">
        <v>2.6699999999999902</v>
      </c>
      <c r="I74">
        <v>47</v>
      </c>
      <c r="J74">
        <v>7</v>
      </c>
      <c r="K74" t="s">
        <v>110</v>
      </c>
      <c r="L74" s="1">
        <f t="shared" si="2"/>
        <v>-0.24929139347230869</v>
      </c>
      <c r="M74" s="14">
        <f t="shared" si="3"/>
        <v>0</v>
      </c>
    </row>
    <row r="75" spans="1:13" x14ac:dyDescent="0.25">
      <c r="A75" t="s">
        <v>37</v>
      </c>
      <c r="B75" t="s">
        <v>38</v>
      </c>
      <c r="C75">
        <v>1986</v>
      </c>
      <c r="D75">
        <v>1</v>
      </c>
      <c r="E75">
        <v>0.05</v>
      </c>
      <c r="F75">
        <v>0.119999999999999</v>
      </c>
      <c r="G75">
        <v>0.32000000000000201</v>
      </c>
      <c r="H75">
        <v>1.44999999999999</v>
      </c>
      <c r="I75">
        <v>4</v>
      </c>
      <c r="J75">
        <v>2</v>
      </c>
      <c r="K75" t="s">
        <v>111</v>
      </c>
      <c r="L75" s="1">
        <f t="shared" si="2"/>
        <v>-1.3821640293023703</v>
      </c>
      <c r="M75" s="14">
        <f t="shared" si="3"/>
        <v>0</v>
      </c>
    </row>
    <row r="76" spans="1:13" x14ac:dyDescent="0.25">
      <c r="A76" t="s">
        <v>37</v>
      </c>
      <c r="B76" t="s">
        <v>38</v>
      </c>
      <c r="C76">
        <v>1986</v>
      </c>
      <c r="D76">
        <v>2</v>
      </c>
      <c r="E76">
        <v>0.4</v>
      </c>
      <c r="F76">
        <v>1.25999999999999</v>
      </c>
      <c r="G76">
        <v>1.97</v>
      </c>
      <c r="H76">
        <v>3.23999999999999</v>
      </c>
      <c r="I76">
        <v>65</v>
      </c>
      <c r="J76">
        <v>8</v>
      </c>
      <c r="K76" t="s">
        <v>112</v>
      </c>
      <c r="L76" s="1">
        <f t="shared" si="2"/>
        <v>0.17382971147625631</v>
      </c>
      <c r="M76" s="14">
        <f t="shared" si="3"/>
        <v>0</v>
      </c>
    </row>
    <row r="77" spans="1:13" x14ac:dyDescent="0.25">
      <c r="A77" t="s">
        <v>37</v>
      </c>
      <c r="B77" t="s">
        <v>38</v>
      </c>
      <c r="C77">
        <v>1986</v>
      </c>
      <c r="D77">
        <v>3</v>
      </c>
      <c r="E77">
        <v>0.17</v>
      </c>
      <c r="F77">
        <v>0.57999999999999896</v>
      </c>
      <c r="G77">
        <v>0.91000000000000203</v>
      </c>
      <c r="H77">
        <v>1.22999999999999</v>
      </c>
      <c r="I77">
        <v>26</v>
      </c>
      <c r="J77">
        <v>7</v>
      </c>
      <c r="K77" t="s">
        <v>113</v>
      </c>
      <c r="L77" s="1">
        <f t="shared" si="2"/>
        <v>-0.75430690583028792</v>
      </c>
      <c r="M77" s="14">
        <f t="shared" si="3"/>
        <v>0</v>
      </c>
    </row>
    <row r="78" spans="1:13" x14ac:dyDescent="0.25">
      <c r="A78" t="s">
        <v>37</v>
      </c>
      <c r="B78" t="s">
        <v>38</v>
      </c>
      <c r="C78">
        <v>1986</v>
      </c>
      <c r="D78">
        <v>4</v>
      </c>
      <c r="E78">
        <v>0.16</v>
      </c>
      <c r="F78">
        <v>0.51999999999999902</v>
      </c>
      <c r="G78">
        <v>0.72000000000000197</v>
      </c>
      <c r="H78">
        <v>1.26999999999999</v>
      </c>
      <c r="I78">
        <v>33</v>
      </c>
      <c r="J78">
        <v>12</v>
      </c>
      <c r="K78" t="s">
        <v>114</v>
      </c>
      <c r="L78" s="1">
        <f t="shared" si="2"/>
        <v>-0.83620131323968994</v>
      </c>
      <c r="M78" s="14">
        <f t="shared" si="3"/>
        <v>0</v>
      </c>
    </row>
    <row r="79" spans="1:13" x14ac:dyDescent="0.25">
      <c r="A79" t="s">
        <v>37</v>
      </c>
      <c r="B79" t="s">
        <v>38</v>
      </c>
      <c r="C79">
        <v>1986</v>
      </c>
      <c r="D79">
        <v>5</v>
      </c>
      <c r="E79">
        <v>0.38</v>
      </c>
      <c r="F79">
        <v>0.75999999999999901</v>
      </c>
      <c r="G79">
        <v>1.02</v>
      </c>
      <c r="H79">
        <v>1.8199999999999901</v>
      </c>
      <c r="I79">
        <v>46</v>
      </c>
      <c r="J79">
        <v>14</v>
      </c>
      <c r="K79" t="s">
        <v>115</v>
      </c>
      <c r="L79" s="1">
        <f t="shared" si="2"/>
        <v>-0.50862368360208177</v>
      </c>
      <c r="M79" s="14">
        <f t="shared" si="3"/>
        <v>0</v>
      </c>
    </row>
    <row r="80" spans="1:13" x14ac:dyDescent="0.25">
      <c r="A80" t="s">
        <v>37</v>
      </c>
      <c r="B80" t="s">
        <v>38</v>
      </c>
      <c r="C80">
        <v>1986</v>
      </c>
      <c r="D80">
        <v>6</v>
      </c>
      <c r="E80">
        <v>0.71</v>
      </c>
      <c r="F80">
        <v>2.23999999999999</v>
      </c>
      <c r="G80">
        <v>2.67</v>
      </c>
      <c r="H80">
        <v>3.7099999999999902</v>
      </c>
      <c r="I80">
        <v>37</v>
      </c>
      <c r="J80">
        <v>14</v>
      </c>
      <c r="K80" t="s">
        <v>116</v>
      </c>
      <c r="L80" s="1">
        <f t="shared" si="2"/>
        <v>1.5114383658298229</v>
      </c>
      <c r="M80" s="14">
        <f t="shared" si="3"/>
        <v>0</v>
      </c>
    </row>
    <row r="81" spans="1:13" x14ac:dyDescent="0.25">
      <c r="A81" t="s">
        <v>37</v>
      </c>
      <c r="B81" t="s">
        <v>38</v>
      </c>
      <c r="C81">
        <v>1986</v>
      </c>
      <c r="D81">
        <v>7</v>
      </c>
      <c r="E81">
        <v>0.53</v>
      </c>
      <c r="F81">
        <v>1.5499999999999901</v>
      </c>
      <c r="G81">
        <v>1.96</v>
      </c>
      <c r="H81">
        <v>3.0699999999999901</v>
      </c>
      <c r="I81">
        <v>26</v>
      </c>
      <c r="J81">
        <v>10</v>
      </c>
      <c r="K81" t="s">
        <v>117</v>
      </c>
      <c r="L81" s="1">
        <f t="shared" si="2"/>
        <v>0.5696526806216996</v>
      </c>
      <c r="M81" s="14">
        <f t="shared" si="3"/>
        <v>0</v>
      </c>
    </row>
    <row r="82" spans="1:13" x14ac:dyDescent="0.25">
      <c r="A82" t="s">
        <v>37</v>
      </c>
      <c r="B82" t="s">
        <v>38</v>
      </c>
      <c r="C82">
        <v>1986</v>
      </c>
      <c r="D82">
        <v>8</v>
      </c>
      <c r="E82">
        <v>0.45</v>
      </c>
      <c r="F82">
        <v>1.1299999999999899</v>
      </c>
      <c r="G82">
        <v>1.47</v>
      </c>
      <c r="H82">
        <v>2.1299999999999901</v>
      </c>
      <c r="I82">
        <v>32</v>
      </c>
      <c r="J82">
        <v>9</v>
      </c>
      <c r="K82" t="s">
        <v>118</v>
      </c>
      <c r="L82" s="1">
        <f t="shared" si="2"/>
        <v>-3.6081712441149391E-3</v>
      </c>
      <c r="M82" s="14">
        <f t="shared" si="3"/>
        <v>0</v>
      </c>
    </row>
    <row r="83" spans="1:13" x14ac:dyDescent="0.25">
      <c r="A83" t="s">
        <v>37</v>
      </c>
      <c r="B83" t="s">
        <v>38</v>
      </c>
      <c r="C83">
        <v>1986</v>
      </c>
      <c r="D83">
        <v>9</v>
      </c>
      <c r="E83">
        <v>1</v>
      </c>
      <c r="F83">
        <v>2.44</v>
      </c>
      <c r="G83">
        <v>3.8</v>
      </c>
      <c r="H83">
        <v>4.8399999999999901</v>
      </c>
      <c r="I83">
        <v>63</v>
      </c>
      <c r="J83">
        <v>12</v>
      </c>
      <c r="K83" t="s">
        <v>119</v>
      </c>
      <c r="L83" s="1">
        <f t="shared" si="2"/>
        <v>1.7844197238611768</v>
      </c>
      <c r="M83" s="14">
        <f t="shared" si="3"/>
        <v>0</v>
      </c>
    </row>
    <row r="84" spans="1:13" x14ac:dyDescent="0.25">
      <c r="A84" t="s">
        <v>37</v>
      </c>
      <c r="B84" t="s">
        <v>38</v>
      </c>
      <c r="C84">
        <v>1986</v>
      </c>
      <c r="D84">
        <v>10</v>
      </c>
      <c r="E84">
        <v>1.05</v>
      </c>
      <c r="F84">
        <v>2.0699999999999998</v>
      </c>
      <c r="G84">
        <v>2.84</v>
      </c>
      <c r="H84">
        <v>5.0599999999999898</v>
      </c>
      <c r="I84">
        <v>90</v>
      </c>
      <c r="J84">
        <v>10</v>
      </c>
      <c r="K84" t="s">
        <v>120</v>
      </c>
      <c r="L84" s="1">
        <f t="shared" si="2"/>
        <v>1.2794042115031972</v>
      </c>
      <c r="M84" s="14">
        <f t="shared" si="3"/>
        <v>0</v>
      </c>
    </row>
    <row r="85" spans="1:13" x14ac:dyDescent="0.25">
      <c r="A85" t="s">
        <v>37</v>
      </c>
      <c r="B85" t="s">
        <v>38</v>
      </c>
      <c r="C85">
        <v>1986</v>
      </c>
      <c r="D85">
        <v>11</v>
      </c>
      <c r="E85">
        <v>0.23</v>
      </c>
      <c r="F85">
        <v>0.45999999999999902</v>
      </c>
      <c r="G85">
        <v>0.67000000000000304</v>
      </c>
      <c r="H85">
        <v>1.18999999999999</v>
      </c>
      <c r="I85">
        <v>43</v>
      </c>
      <c r="J85">
        <v>10</v>
      </c>
      <c r="K85" t="s">
        <v>121</v>
      </c>
      <c r="L85" s="1">
        <f t="shared" si="2"/>
        <v>-0.91809572064909184</v>
      </c>
      <c r="M85" s="14">
        <f t="shared" si="3"/>
        <v>0</v>
      </c>
    </row>
    <row r="86" spans="1:13" x14ac:dyDescent="0.25">
      <c r="A86" t="s">
        <v>37</v>
      </c>
      <c r="B86" t="s">
        <v>38</v>
      </c>
      <c r="C86">
        <v>1986</v>
      </c>
      <c r="D86">
        <v>12</v>
      </c>
      <c r="E86">
        <v>0.1</v>
      </c>
      <c r="F86">
        <v>0.369999999999999</v>
      </c>
      <c r="G86">
        <v>0.76000000000000301</v>
      </c>
      <c r="H86">
        <v>1.2999999999999901</v>
      </c>
      <c r="I86">
        <v>32</v>
      </c>
      <c r="J86">
        <v>6</v>
      </c>
      <c r="K86" t="s">
        <v>122</v>
      </c>
      <c r="L86" s="1">
        <f t="shared" si="2"/>
        <v>-1.0409373317631951</v>
      </c>
      <c r="M86" s="14">
        <f t="shared" si="3"/>
        <v>0</v>
      </c>
    </row>
    <row r="87" spans="1:13" x14ac:dyDescent="0.25">
      <c r="A87" t="s">
        <v>37</v>
      </c>
      <c r="B87" t="s">
        <v>38</v>
      </c>
      <c r="C87">
        <v>1987</v>
      </c>
      <c r="D87">
        <v>1</v>
      </c>
      <c r="E87">
        <v>0.13</v>
      </c>
      <c r="F87">
        <v>0.41999999999999899</v>
      </c>
      <c r="G87">
        <v>0.82000000000000295</v>
      </c>
      <c r="H87">
        <v>1.01999999999999</v>
      </c>
      <c r="I87">
        <v>59</v>
      </c>
      <c r="J87">
        <v>8</v>
      </c>
      <c r="K87" t="s">
        <v>123</v>
      </c>
      <c r="L87" s="1">
        <f t="shared" si="2"/>
        <v>-0.97269199225535996</v>
      </c>
      <c r="M87" s="14">
        <f t="shared" si="3"/>
        <v>0</v>
      </c>
    </row>
    <row r="88" spans="1:13" x14ac:dyDescent="0.25">
      <c r="A88" t="s">
        <v>37</v>
      </c>
      <c r="B88" t="s">
        <v>38</v>
      </c>
      <c r="C88">
        <v>1987</v>
      </c>
      <c r="D88">
        <v>2</v>
      </c>
      <c r="E88">
        <v>0.13</v>
      </c>
      <c r="F88">
        <v>0.39999999999999902</v>
      </c>
      <c r="G88">
        <v>0.64000000000000301</v>
      </c>
      <c r="H88">
        <v>1.03999999999999</v>
      </c>
      <c r="I88">
        <v>37</v>
      </c>
      <c r="J88">
        <v>5</v>
      </c>
      <c r="K88" t="s">
        <v>124</v>
      </c>
      <c r="L88" s="1">
        <f t="shared" si="2"/>
        <v>-0.99999012805849397</v>
      </c>
      <c r="M88" s="14">
        <f t="shared" si="3"/>
        <v>0</v>
      </c>
    </row>
    <row r="89" spans="1:13" x14ac:dyDescent="0.25">
      <c r="A89" t="s">
        <v>37</v>
      </c>
      <c r="B89" t="s">
        <v>38</v>
      </c>
      <c r="C89">
        <v>1987</v>
      </c>
      <c r="D89">
        <v>3</v>
      </c>
      <c r="E89">
        <v>0.21</v>
      </c>
      <c r="F89">
        <v>0.66999999999999904</v>
      </c>
      <c r="G89">
        <v>1.06</v>
      </c>
      <c r="H89">
        <v>1.6599999999999899</v>
      </c>
      <c r="I89">
        <v>39</v>
      </c>
      <c r="J89">
        <v>8</v>
      </c>
      <c r="K89" t="s">
        <v>125</v>
      </c>
      <c r="L89" s="1">
        <f t="shared" si="2"/>
        <v>-0.63146529471618473</v>
      </c>
      <c r="M89" s="14">
        <f t="shared" si="3"/>
        <v>0</v>
      </c>
    </row>
    <row r="90" spans="1:13" x14ac:dyDescent="0.25">
      <c r="A90" t="s">
        <v>37</v>
      </c>
      <c r="B90" t="s">
        <v>38</v>
      </c>
      <c r="C90">
        <v>1987</v>
      </c>
      <c r="D90">
        <v>4</v>
      </c>
      <c r="E90">
        <v>0.44</v>
      </c>
      <c r="F90">
        <v>1.0799999999999901</v>
      </c>
      <c r="G90">
        <v>1.5</v>
      </c>
      <c r="H90">
        <v>1.94999999999999</v>
      </c>
      <c r="I90">
        <v>21</v>
      </c>
      <c r="J90">
        <v>7</v>
      </c>
      <c r="K90" t="s">
        <v>126</v>
      </c>
      <c r="L90" s="1">
        <f t="shared" si="2"/>
        <v>-7.1853510751949734E-2</v>
      </c>
      <c r="M90" s="14">
        <f t="shared" si="3"/>
        <v>0</v>
      </c>
    </row>
    <row r="91" spans="1:13" x14ac:dyDescent="0.25">
      <c r="A91" t="s">
        <v>37</v>
      </c>
      <c r="B91" t="s">
        <v>38</v>
      </c>
      <c r="C91">
        <v>1987</v>
      </c>
      <c r="D91">
        <v>5</v>
      </c>
      <c r="E91">
        <v>0.73</v>
      </c>
      <c r="F91">
        <v>1.51999999999999</v>
      </c>
      <c r="G91">
        <v>1.85</v>
      </c>
      <c r="H91">
        <v>3.1399999999999899</v>
      </c>
      <c r="I91">
        <v>18</v>
      </c>
      <c r="J91">
        <v>6</v>
      </c>
      <c r="K91" t="s">
        <v>127</v>
      </c>
      <c r="L91" s="1">
        <f t="shared" si="2"/>
        <v>0.52870547691699854</v>
      </c>
      <c r="M91" s="14">
        <f t="shared" si="3"/>
        <v>0</v>
      </c>
    </row>
    <row r="92" spans="1:13" x14ac:dyDescent="0.25">
      <c r="A92" t="s">
        <v>37</v>
      </c>
      <c r="B92" t="s">
        <v>38</v>
      </c>
      <c r="C92">
        <v>1987</v>
      </c>
      <c r="D92">
        <v>6</v>
      </c>
      <c r="E92">
        <v>0.7</v>
      </c>
      <c r="F92">
        <v>1.5999999999999901</v>
      </c>
      <c r="G92">
        <v>2.14</v>
      </c>
      <c r="H92">
        <v>3.3799999999999901</v>
      </c>
      <c r="I92">
        <v>29</v>
      </c>
      <c r="J92">
        <v>11</v>
      </c>
      <c r="K92" t="s">
        <v>128</v>
      </c>
      <c r="L92" s="1">
        <f t="shared" si="2"/>
        <v>0.63789802012953467</v>
      </c>
      <c r="M92" s="14">
        <f t="shared" si="3"/>
        <v>0</v>
      </c>
    </row>
    <row r="93" spans="1:13" x14ac:dyDescent="0.25">
      <c r="A93" t="s">
        <v>37</v>
      </c>
      <c r="B93" t="s">
        <v>38</v>
      </c>
      <c r="C93">
        <v>1987</v>
      </c>
      <c r="D93">
        <v>7</v>
      </c>
      <c r="E93">
        <v>1.06</v>
      </c>
      <c r="F93">
        <v>2.23999999999999</v>
      </c>
      <c r="G93">
        <v>3.3</v>
      </c>
      <c r="H93">
        <v>4.1499999999999897</v>
      </c>
      <c r="I93">
        <v>46</v>
      </c>
      <c r="J93">
        <v>7</v>
      </c>
      <c r="K93" t="s">
        <v>129</v>
      </c>
      <c r="L93" s="1">
        <f t="shared" si="2"/>
        <v>1.5114383658298229</v>
      </c>
      <c r="M93" s="14">
        <f t="shared" si="3"/>
        <v>0</v>
      </c>
    </row>
    <row r="94" spans="1:13" x14ac:dyDescent="0.25">
      <c r="A94" t="s">
        <v>37</v>
      </c>
      <c r="B94" t="s">
        <v>38</v>
      </c>
      <c r="C94">
        <v>1987</v>
      </c>
      <c r="D94">
        <v>8</v>
      </c>
      <c r="E94">
        <v>1.34</v>
      </c>
      <c r="F94">
        <v>2.8799999999999901</v>
      </c>
      <c r="G94">
        <v>3.7</v>
      </c>
      <c r="H94">
        <v>5.2899999999999903</v>
      </c>
      <c r="I94">
        <v>35</v>
      </c>
      <c r="J94">
        <v>10</v>
      </c>
      <c r="K94" t="s">
        <v>130</v>
      </c>
      <c r="L94" s="1">
        <f t="shared" si="2"/>
        <v>2.3849787115301115</v>
      </c>
      <c r="M94" s="14">
        <f t="shared" si="3"/>
        <v>0</v>
      </c>
    </row>
    <row r="95" spans="1:13" x14ac:dyDescent="0.25">
      <c r="A95" t="s">
        <v>37</v>
      </c>
      <c r="B95" t="s">
        <v>38</v>
      </c>
      <c r="C95">
        <v>1987</v>
      </c>
      <c r="D95">
        <v>9</v>
      </c>
      <c r="E95">
        <v>0.39</v>
      </c>
      <c r="F95">
        <v>1.08</v>
      </c>
      <c r="G95">
        <v>1.41</v>
      </c>
      <c r="H95">
        <v>2.1899999999999902</v>
      </c>
      <c r="I95">
        <v>21</v>
      </c>
      <c r="J95">
        <v>8</v>
      </c>
      <c r="K95" t="s">
        <v>131</v>
      </c>
      <c r="L95" s="1">
        <f t="shared" si="2"/>
        <v>-7.1853510751936092E-2</v>
      </c>
      <c r="M95" s="14">
        <f t="shared" si="3"/>
        <v>0</v>
      </c>
    </row>
    <row r="96" spans="1:13" x14ac:dyDescent="0.25">
      <c r="A96" t="s">
        <v>37</v>
      </c>
      <c r="B96" t="s">
        <v>38</v>
      </c>
      <c r="C96">
        <v>1987</v>
      </c>
      <c r="D96">
        <v>10</v>
      </c>
      <c r="E96">
        <v>0.27</v>
      </c>
      <c r="F96">
        <v>0.94</v>
      </c>
      <c r="G96">
        <v>1.52</v>
      </c>
      <c r="H96">
        <v>2.1799999999999899</v>
      </c>
      <c r="I96">
        <v>35</v>
      </c>
      <c r="J96">
        <v>9</v>
      </c>
      <c r="K96" t="s">
        <v>132</v>
      </c>
      <c r="L96" s="1">
        <f t="shared" si="2"/>
        <v>-0.26294046137387433</v>
      </c>
      <c r="M96" s="14">
        <f t="shared" si="3"/>
        <v>0</v>
      </c>
    </row>
    <row r="97" spans="1:13" x14ac:dyDescent="0.25">
      <c r="A97" t="s">
        <v>37</v>
      </c>
      <c r="B97" t="s">
        <v>38</v>
      </c>
      <c r="C97">
        <v>1987</v>
      </c>
      <c r="D97">
        <v>11</v>
      </c>
      <c r="E97">
        <v>0.45</v>
      </c>
      <c r="F97">
        <v>1.17</v>
      </c>
      <c r="G97">
        <v>1.67</v>
      </c>
      <c r="H97">
        <v>2.5499999999999901</v>
      </c>
      <c r="I97">
        <v>80</v>
      </c>
      <c r="J97">
        <v>13</v>
      </c>
      <c r="K97" t="s">
        <v>133</v>
      </c>
      <c r="L97" s="1">
        <f t="shared" si="2"/>
        <v>5.0988100362166777E-2</v>
      </c>
      <c r="M97" s="14">
        <f t="shared" si="3"/>
        <v>0</v>
      </c>
    </row>
    <row r="98" spans="1:13" x14ac:dyDescent="0.25">
      <c r="A98" t="s">
        <v>37</v>
      </c>
      <c r="B98" t="s">
        <v>38</v>
      </c>
      <c r="C98">
        <v>1987</v>
      </c>
      <c r="D98">
        <v>12</v>
      </c>
      <c r="E98">
        <v>0.34</v>
      </c>
      <c r="F98">
        <v>1.05</v>
      </c>
      <c r="G98">
        <v>1.68</v>
      </c>
      <c r="H98">
        <v>2.3999999999999901</v>
      </c>
      <c r="I98">
        <v>105</v>
      </c>
      <c r="J98">
        <v>14</v>
      </c>
      <c r="K98" t="s">
        <v>134</v>
      </c>
      <c r="L98" s="1">
        <f t="shared" si="2"/>
        <v>-0.11280071445663716</v>
      </c>
      <c r="M98" s="14">
        <f t="shared" si="3"/>
        <v>0</v>
      </c>
    </row>
    <row r="99" spans="1:13" x14ac:dyDescent="0.25">
      <c r="A99" t="s">
        <v>37</v>
      </c>
      <c r="B99" t="s">
        <v>38</v>
      </c>
      <c r="C99">
        <v>1988</v>
      </c>
      <c r="D99">
        <v>1</v>
      </c>
      <c r="E99">
        <v>0.62</v>
      </c>
      <c r="F99">
        <v>1.36</v>
      </c>
      <c r="G99">
        <v>1.87</v>
      </c>
      <c r="H99">
        <v>2.94999999999999</v>
      </c>
      <c r="I99">
        <v>46</v>
      </c>
      <c r="J99">
        <v>6</v>
      </c>
      <c r="K99" t="s">
        <v>135</v>
      </c>
      <c r="L99" s="1">
        <f t="shared" si="2"/>
        <v>0.31032039049194016</v>
      </c>
      <c r="M99" s="14">
        <f t="shared" si="3"/>
        <v>0</v>
      </c>
    </row>
    <row r="100" spans="1:13" x14ac:dyDescent="0.25">
      <c r="A100" t="s">
        <v>37</v>
      </c>
      <c r="B100" t="s">
        <v>38</v>
      </c>
      <c r="C100">
        <v>1988</v>
      </c>
      <c r="D100">
        <v>2</v>
      </c>
      <c r="E100">
        <v>0.25</v>
      </c>
      <c r="F100">
        <v>0.65</v>
      </c>
      <c r="G100">
        <v>1.51</v>
      </c>
      <c r="H100">
        <v>2.70999999999998</v>
      </c>
      <c r="I100">
        <v>54</v>
      </c>
      <c r="J100">
        <v>9</v>
      </c>
      <c r="K100" t="s">
        <v>136</v>
      </c>
      <c r="L100" s="1">
        <f t="shared" si="2"/>
        <v>-0.65876343051931741</v>
      </c>
      <c r="M100" s="14">
        <f t="shared" si="3"/>
        <v>0</v>
      </c>
    </row>
    <row r="101" spans="1:13" x14ac:dyDescent="0.25">
      <c r="A101" t="s">
        <v>37</v>
      </c>
      <c r="B101" t="s">
        <v>38</v>
      </c>
      <c r="C101">
        <v>1988</v>
      </c>
      <c r="D101">
        <v>3</v>
      </c>
      <c r="E101">
        <v>0.35</v>
      </c>
      <c r="F101">
        <v>0.81</v>
      </c>
      <c r="G101">
        <v>1.48</v>
      </c>
      <c r="H101">
        <v>2.0799999999999801</v>
      </c>
      <c r="I101">
        <v>75</v>
      </c>
      <c r="J101">
        <v>10</v>
      </c>
      <c r="K101" t="s">
        <v>137</v>
      </c>
      <c r="L101" s="1">
        <f t="shared" si="2"/>
        <v>-0.44037834409424531</v>
      </c>
      <c r="M101" s="14">
        <f t="shared" si="3"/>
        <v>0</v>
      </c>
    </row>
    <row r="102" spans="1:13" x14ac:dyDescent="0.25">
      <c r="A102" t="s">
        <v>37</v>
      </c>
      <c r="B102" t="s">
        <v>38</v>
      </c>
      <c r="C102">
        <v>1988</v>
      </c>
      <c r="D102">
        <v>4</v>
      </c>
      <c r="E102">
        <v>0.18</v>
      </c>
      <c r="F102">
        <v>0.5</v>
      </c>
      <c r="G102">
        <v>1.03</v>
      </c>
      <c r="H102">
        <v>2.1299999999999799</v>
      </c>
      <c r="I102">
        <v>20</v>
      </c>
      <c r="J102">
        <v>6</v>
      </c>
      <c r="K102" t="s">
        <v>138</v>
      </c>
      <c r="L102" s="1">
        <f t="shared" si="2"/>
        <v>-0.86349944904282261</v>
      </c>
      <c r="M102" s="14">
        <f t="shared" si="3"/>
        <v>0</v>
      </c>
    </row>
    <row r="103" spans="1:13" x14ac:dyDescent="0.25">
      <c r="A103" t="s">
        <v>37</v>
      </c>
      <c r="B103" t="s">
        <v>38</v>
      </c>
      <c r="C103">
        <v>1988</v>
      </c>
      <c r="D103">
        <v>5</v>
      </c>
      <c r="E103">
        <v>0.34</v>
      </c>
      <c r="F103">
        <v>0.66</v>
      </c>
      <c r="G103">
        <v>1.18</v>
      </c>
      <c r="H103">
        <v>1.48999999999998</v>
      </c>
      <c r="I103">
        <v>22</v>
      </c>
      <c r="J103">
        <v>5</v>
      </c>
      <c r="K103" t="s">
        <v>139</v>
      </c>
      <c r="L103" s="1">
        <f t="shared" si="2"/>
        <v>-0.64511436261775046</v>
      </c>
      <c r="M103" s="14">
        <f t="shared" si="3"/>
        <v>0</v>
      </c>
    </row>
    <row r="104" spans="1:13" x14ac:dyDescent="0.25">
      <c r="A104" t="s">
        <v>37</v>
      </c>
      <c r="B104" t="s">
        <v>38</v>
      </c>
      <c r="C104">
        <v>1988</v>
      </c>
      <c r="D104">
        <v>6</v>
      </c>
      <c r="E104">
        <v>1.1399999999999999</v>
      </c>
      <c r="F104">
        <v>1.78</v>
      </c>
      <c r="G104">
        <v>2.25</v>
      </c>
      <c r="H104">
        <v>3.0399999999999801</v>
      </c>
      <c r="I104">
        <v>15</v>
      </c>
      <c r="J104">
        <v>4</v>
      </c>
      <c r="K104" t="s">
        <v>140</v>
      </c>
      <c r="L104" s="1">
        <f t="shared" si="2"/>
        <v>0.88358124235775437</v>
      </c>
      <c r="M104" s="14">
        <f t="shared" si="3"/>
        <v>0</v>
      </c>
    </row>
    <row r="105" spans="1:13" x14ac:dyDescent="0.25">
      <c r="A105" t="s">
        <v>37</v>
      </c>
      <c r="B105" t="s">
        <v>38</v>
      </c>
      <c r="C105">
        <v>1988</v>
      </c>
      <c r="D105">
        <v>7</v>
      </c>
      <c r="E105">
        <v>0.71</v>
      </c>
      <c r="F105">
        <v>1.76</v>
      </c>
      <c r="G105">
        <v>2.5499999999999998</v>
      </c>
      <c r="H105">
        <v>3.1099999999999799</v>
      </c>
      <c r="I105">
        <v>23</v>
      </c>
      <c r="J105">
        <v>7</v>
      </c>
      <c r="K105" t="s">
        <v>141</v>
      </c>
      <c r="L105" s="1">
        <f t="shared" si="2"/>
        <v>0.85628310655462025</v>
      </c>
      <c r="M105" s="14">
        <f t="shared" si="3"/>
        <v>0</v>
      </c>
    </row>
    <row r="106" spans="1:13" x14ac:dyDescent="0.25">
      <c r="A106" t="s">
        <v>37</v>
      </c>
      <c r="B106" t="s">
        <v>38</v>
      </c>
      <c r="C106">
        <v>1988</v>
      </c>
      <c r="D106">
        <v>8</v>
      </c>
      <c r="E106">
        <v>0.63</v>
      </c>
      <c r="F106">
        <v>1.31</v>
      </c>
      <c r="G106">
        <v>2.06</v>
      </c>
      <c r="H106">
        <v>3.5799999999999899</v>
      </c>
      <c r="I106">
        <v>20</v>
      </c>
      <c r="J106">
        <v>9</v>
      </c>
      <c r="K106" t="s">
        <v>142</v>
      </c>
      <c r="L106" s="1">
        <f t="shared" si="2"/>
        <v>0.24207505098410503</v>
      </c>
      <c r="M106" s="14">
        <f t="shared" si="3"/>
        <v>0</v>
      </c>
    </row>
    <row r="107" spans="1:13" x14ac:dyDescent="0.25">
      <c r="A107" t="s">
        <v>37</v>
      </c>
      <c r="B107" t="s">
        <v>38</v>
      </c>
      <c r="C107">
        <v>1988</v>
      </c>
      <c r="D107">
        <v>9</v>
      </c>
      <c r="E107">
        <v>0.72</v>
      </c>
      <c r="F107">
        <v>1.38</v>
      </c>
      <c r="G107">
        <v>1.89</v>
      </c>
      <c r="H107">
        <v>3.1799999999999802</v>
      </c>
      <c r="I107">
        <v>16</v>
      </c>
      <c r="J107">
        <v>6</v>
      </c>
      <c r="K107" t="s">
        <v>143</v>
      </c>
      <c r="L107" s="1">
        <f t="shared" si="2"/>
        <v>0.33761852629507388</v>
      </c>
      <c r="M107" s="14">
        <f t="shared" si="3"/>
        <v>0</v>
      </c>
    </row>
    <row r="108" spans="1:13" x14ac:dyDescent="0.25">
      <c r="A108" t="s">
        <v>37</v>
      </c>
      <c r="B108" t="s">
        <v>38</v>
      </c>
      <c r="C108">
        <v>1988</v>
      </c>
      <c r="D108">
        <v>10</v>
      </c>
      <c r="E108">
        <v>0.32</v>
      </c>
      <c r="F108">
        <v>1.08</v>
      </c>
      <c r="G108">
        <v>1.9</v>
      </c>
      <c r="H108">
        <v>2.5299999999999798</v>
      </c>
      <c r="I108">
        <v>45</v>
      </c>
      <c r="J108">
        <v>9</v>
      </c>
      <c r="K108" t="s">
        <v>144</v>
      </c>
      <c r="L108" s="1">
        <f t="shared" si="2"/>
        <v>-7.1853510751936092E-2</v>
      </c>
      <c r="M108" s="14">
        <f t="shared" si="3"/>
        <v>0</v>
      </c>
    </row>
    <row r="109" spans="1:13" x14ac:dyDescent="0.25">
      <c r="A109" t="s">
        <v>37</v>
      </c>
      <c r="B109" t="s">
        <v>38</v>
      </c>
      <c r="C109">
        <v>1988</v>
      </c>
      <c r="D109">
        <v>11</v>
      </c>
      <c r="E109">
        <v>1.05</v>
      </c>
      <c r="F109">
        <v>1.39</v>
      </c>
      <c r="G109">
        <v>2.02</v>
      </c>
      <c r="H109">
        <v>3.3399999999999799</v>
      </c>
      <c r="I109">
        <v>56</v>
      </c>
      <c r="J109">
        <v>10</v>
      </c>
      <c r="K109" t="s">
        <v>145</v>
      </c>
      <c r="L109" s="1">
        <f t="shared" si="2"/>
        <v>0.35126759419664089</v>
      </c>
      <c r="M109" s="14">
        <f t="shared" si="3"/>
        <v>0</v>
      </c>
    </row>
    <row r="110" spans="1:13" x14ac:dyDescent="0.25">
      <c r="A110" t="s">
        <v>37</v>
      </c>
      <c r="B110" t="s">
        <v>38</v>
      </c>
      <c r="C110">
        <v>1988</v>
      </c>
      <c r="D110">
        <v>12</v>
      </c>
      <c r="E110">
        <v>0.45</v>
      </c>
      <c r="F110">
        <v>0.91000000000000103</v>
      </c>
      <c r="G110">
        <v>1.56</v>
      </c>
      <c r="H110">
        <v>3.0499999999999798</v>
      </c>
      <c r="I110">
        <v>43</v>
      </c>
      <c r="J110">
        <v>7</v>
      </c>
      <c r="K110" t="s">
        <v>146</v>
      </c>
      <c r="L110" s="1">
        <f t="shared" si="2"/>
        <v>-0.3038876650785739</v>
      </c>
      <c r="M110" s="14">
        <f t="shared" si="3"/>
        <v>0</v>
      </c>
    </row>
    <row r="111" spans="1:13" x14ac:dyDescent="0.25">
      <c r="A111" t="s">
        <v>37</v>
      </c>
      <c r="B111" t="s">
        <v>38</v>
      </c>
      <c r="C111">
        <v>1989</v>
      </c>
      <c r="D111">
        <v>1</v>
      </c>
      <c r="E111">
        <v>0.32</v>
      </c>
      <c r="F111">
        <v>1.04</v>
      </c>
      <c r="G111">
        <v>1.52</v>
      </c>
      <c r="H111">
        <v>2.2599999999999798</v>
      </c>
      <c r="I111">
        <v>39</v>
      </c>
      <c r="J111">
        <v>9</v>
      </c>
      <c r="K111" t="s">
        <v>147</v>
      </c>
      <c r="L111" s="1">
        <f t="shared" si="2"/>
        <v>-0.12644978235820417</v>
      </c>
      <c r="M111" s="14">
        <f t="shared" si="3"/>
        <v>0</v>
      </c>
    </row>
    <row r="112" spans="1:13" x14ac:dyDescent="0.25">
      <c r="A112" t="s">
        <v>37</v>
      </c>
      <c r="B112" t="s">
        <v>38</v>
      </c>
      <c r="C112">
        <v>1989</v>
      </c>
      <c r="D112">
        <v>2</v>
      </c>
      <c r="E112">
        <v>7.0000000000000007E-2</v>
      </c>
      <c r="F112">
        <v>0.27000000000000202</v>
      </c>
      <c r="G112">
        <v>0.43000000000000499</v>
      </c>
      <c r="H112">
        <v>1.0599999999999801</v>
      </c>
      <c r="I112">
        <v>70</v>
      </c>
      <c r="J112">
        <v>11</v>
      </c>
      <c r="K112" t="s">
        <v>148</v>
      </c>
      <c r="L112" s="1">
        <f t="shared" si="2"/>
        <v>-1.1774280107788611</v>
      </c>
      <c r="M112" s="14">
        <f t="shared" si="3"/>
        <v>0</v>
      </c>
    </row>
    <row r="113" spans="1:13" x14ac:dyDescent="0.25">
      <c r="A113" t="s">
        <v>37</v>
      </c>
      <c r="B113" t="s">
        <v>38</v>
      </c>
      <c r="C113">
        <v>1989</v>
      </c>
      <c r="D113">
        <v>3</v>
      </c>
      <c r="E113">
        <v>0.42</v>
      </c>
      <c r="F113">
        <v>1.5</v>
      </c>
      <c r="G113">
        <v>1.99</v>
      </c>
      <c r="H113">
        <v>2.68999999999998</v>
      </c>
      <c r="I113">
        <v>71</v>
      </c>
      <c r="J113">
        <v>11</v>
      </c>
      <c r="K113" t="s">
        <v>149</v>
      </c>
      <c r="L113" s="1">
        <f t="shared" si="2"/>
        <v>0.50140734111387808</v>
      </c>
      <c r="M113" s="14">
        <f t="shared" si="3"/>
        <v>0</v>
      </c>
    </row>
    <row r="114" spans="1:13" x14ac:dyDescent="0.25">
      <c r="A114" t="s">
        <v>37</v>
      </c>
      <c r="B114" t="s">
        <v>38</v>
      </c>
      <c r="C114">
        <v>1989</v>
      </c>
      <c r="D114">
        <v>4</v>
      </c>
      <c r="E114">
        <v>0.4</v>
      </c>
      <c r="F114">
        <v>0.95000000000000195</v>
      </c>
      <c r="G114">
        <v>1.43</v>
      </c>
      <c r="H114">
        <v>2.1999999999999802</v>
      </c>
      <c r="I114">
        <v>31</v>
      </c>
      <c r="J114">
        <v>9</v>
      </c>
      <c r="K114" t="s">
        <v>150</v>
      </c>
      <c r="L114" s="1">
        <f t="shared" si="2"/>
        <v>-0.24929139347230461</v>
      </c>
      <c r="M114" s="14">
        <f t="shared" si="3"/>
        <v>0</v>
      </c>
    </row>
    <row r="115" spans="1:13" x14ac:dyDescent="0.25">
      <c r="A115" t="s">
        <v>37</v>
      </c>
      <c r="B115" t="s">
        <v>38</v>
      </c>
      <c r="C115">
        <v>1989</v>
      </c>
      <c r="D115">
        <v>5</v>
      </c>
      <c r="E115">
        <v>0.83</v>
      </c>
      <c r="F115">
        <v>1.94</v>
      </c>
      <c r="G115">
        <v>2.64</v>
      </c>
      <c r="H115">
        <v>3.9299999999999802</v>
      </c>
      <c r="I115">
        <v>30</v>
      </c>
      <c r="J115">
        <v>10</v>
      </c>
      <c r="K115" t="s">
        <v>151</v>
      </c>
      <c r="L115" s="1">
        <f t="shared" si="2"/>
        <v>1.1019663287828263</v>
      </c>
      <c r="M115" s="14">
        <f t="shared" si="3"/>
        <v>0</v>
      </c>
    </row>
    <row r="116" spans="1:13" x14ac:dyDescent="0.25">
      <c r="A116" t="s">
        <v>37</v>
      </c>
      <c r="B116" t="s">
        <v>38</v>
      </c>
      <c r="C116">
        <v>1989</v>
      </c>
      <c r="D116">
        <v>6</v>
      </c>
      <c r="E116">
        <v>0.39</v>
      </c>
      <c r="F116">
        <v>1.97</v>
      </c>
      <c r="G116">
        <v>2.63</v>
      </c>
      <c r="H116">
        <v>4.0099999999999802</v>
      </c>
      <c r="I116">
        <v>31</v>
      </c>
      <c r="J116">
        <v>8</v>
      </c>
      <c r="K116" t="s">
        <v>152</v>
      </c>
      <c r="L116" s="1">
        <f t="shared" si="2"/>
        <v>1.1429135324875275</v>
      </c>
      <c r="M116" s="14">
        <f t="shared" si="3"/>
        <v>0</v>
      </c>
    </row>
    <row r="117" spans="1:13" x14ac:dyDescent="0.25">
      <c r="A117" t="s">
        <v>37</v>
      </c>
      <c r="B117" t="s">
        <v>38</v>
      </c>
      <c r="C117">
        <v>1989</v>
      </c>
      <c r="D117">
        <v>7</v>
      </c>
      <c r="E117">
        <v>0.95</v>
      </c>
      <c r="F117">
        <v>1.82</v>
      </c>
      <c r="G117">
        <v>2.17</v>
      </c>
      <c r="H117">
        <v>2.6699999999999799</v>
      </c>
      <c r="I117">
        <v>52</v>
      </c>
      <c r="J117">
        <v>12</v>
      </c>
      <c r="K117" t="s">
        <v>153</v>
      </c>
      <c r="L117" s="1">
        <f t="shared" si="2"/>
        <v>0.93817751396402238</v>
      </c>
      <c r="M117" s="14">
        <f t="shared" si="3"/>
        <v>0</v>
      </c>
    </row>
    <row r="118" spans="1:13" x14ac:dyDescent="0.25">
      <c r="A118" t="s">
        <v>37</v>
      </c>
      <c r="B118" t="s">
        <v>38</v>
      </c>
      <c r="C118">
        <v>1989</v>
      </c>
      <c r="D118">
        <v>8</v>
      </c>
      <c r="E118">
        <v>1.0900000000000001</v>
      </c>
      <c r="F118">
        <v>1.76</v>
      </c>
      <c r="G118">
        <v>2.5</v>
      </c>
      <c r="H118">
        <v>4.2899999999999796</v>
      </c>
      <c r="I118">
        <v>26</v>
      </c>
      <c r="J118">
        <v>9</v>
      </c>
      <c r="K118" t="s">
        <v>154</v>
      </c>
      <c r="L118" s="1">
        <f t="shared" si="2"/>
        <v>0.85628310655462025</v>
      </c>
      <c r="M118" s="14">
        <f t="shared" si="3"/>
        <v>0</v>
      </c>
    </row>
    <row r="119" spans="1:13" x14ac:dyDescent="0.25">
      <c r="A119" t="s">
        <v>37</v>
      </c>
      <c r="B119" t="s">
        <v>38</v>
      </c>
      <c r="C119">
        <v>1989</v>
      </c>
      <c r="D119">
        <v>9</v>
      </c>
      <c r="E119">
        <v>0.57999999999999996</v>
      </c>
      <c r="F119">
        <v>0.94000000000000195</v>
      </c>
      <c r="G119">
        <v>1.23</v>
      </c>
      <c r="H119">
        <v>3.1499999999999799</v>
      </c>
      <c r="I119">
        <v>29</v>
      </c>
      <c r="J119">
        <v>7</v>
      </c>
      <c r="K119" t="s">
        <v>155</v>
      </c>
      <c r="L119" s="1">
        <f t="shared" si="2"/>
        <v>-0.26294046137387161</v>
      </c>
      <c r="M119" s="14">
        <f t="shared" si="3"/>
        <v>0</v>
      </c>
    </row>
    <row r="120" spans="1:13" x14ac:dyDescent="0.25">
      <c r="A120" t="s">
        <v>37</v>
      </c>
      <c r="B120" t="s">
        <v>38</v>
      </c>
      <c r="C120">
        <v>1989</v>
      </c>
      <c r="D120">
        <v>10</v>
      </c>
      <c r="E120">
        <v>0.11</v>
      </c>
      <c r="F120">
        <v>0.30000000000000199</v>
      </c>
      <c r="G120">
        <v>0.52000000000000501</v>
      </c>
      <c r="H120">
        <v>0.96999999999998399</v>
      </c>
      <c r="I120">
        <v>26</v>
      </c>
      <c r="J120">
        <v>6</v>
      </c>
      <c r="K120" t="s">
        <v>156</v>
      </c>
      <c r="L120" s="1">
        <f t="shared" si="2"/>
        <v>-1.1364808070741599</v>
      </c>
      <c r="M120" s="14">
        <f t="shared" si="3"/>
        <v>0</v>
      </c>
    </row>
    <row r="121" spans="1:13" x14ac:dyDescent="0.25">
      <c r="A121" t="s">
        <v>37</v>
      </c>
      <c r="B121" t="s">
        <v>38</v>
      </c>
      <c r="C121">
        <v>1989</v>
      </c>
      <c r="D121">
        <v>11</v>
      </c>
      <c r="E121">
        <v>0.17</v>
      </c>
      <c r="F121">
        <v>0.43000000000000199</v>
      </c>
      <c r="G121">
        <v>0.72000000000000497</v>
      </c>
      <c r="H121">
        <v>1.02999999999998</v>
      </c>
      <c r="I121">
        <v>13</v>
      </c>
      <c r="J121">
        <v>5</v>
      </c>
      <c r="K121" t="s">
        <v>157</v>
      </c>
      <c r="L121" s="1">
        <f t="shared" si="2"/>
        <v>-0.95904292435378902</v>
      </c>
      <c r="M121" s="14">
        <f t="shared" si="3"/>
        <v>0</v>
      </c>
    </row>
    <row r="122" spans="1:13" x14ac:dyDescent="0.25">
      <c r="A122" t="s">
        <v>37</v>
      </c>
      <c r="B122" t="s">
        <v>38</v>
      </c>
      <c r="C122">
        <v>1989</v>
      </c>
      <c r="D122">
        <v>12</v>
      </c>
      <c r="E122">
        <v>0.06</v>
      </c>
      <c r="F122">
        <v>0.18000000000000199</v>
      </c>
      <c r="G122">
        <v>0.57000000000000495</v>
      </c>
      <c r="H122">
        <v>0.979999999999984</v>
      </c>
      <c r="I122">
        <v>38</v>
      </c>
      <c r="J122">
        <v>10</v>
      </c>
      <c r="K122" t="s">
        <v>158</v>
      </c>
      <c r="L122" s="1">
        <f t="shared" si="2"/>
        <v>-1.3002696218929641</v>
      </c>
      <c r="M122" s="14">
        <f t="shared" si="3"/>
        <v>0</v>
      </c>
    </row>
    <row r="123" spans="1:13" x14ac:dyDescent="0.25">
      <c r="A123" t="s">
        <v>37</v>
      </c>
      <c r="B123" t="s">
        <v>38</v>
      </c>
      <c r="C123">
        <v>1990</v>
      </c>
      <c r="D123">
        <v>1</v>
      </c>
      <c r="E123">
        <v>0.22</v>
      </c>
      <c r="F123">
        <v>0.55000000000000204</v>
      </c>
      <c r="G123">
        <v>0.83000000000000496</v>
      </c>
      <c r="H123">
        <v>1.3099999999999801</v>
      </c>
      <c r="I123">
        <v>28</v>
      </c>
      <c r="J123">
        <v>7</v>
      </c>
      <c r="K123" t="s">
        <v>159</v>
      </c>
      <c r="L123" s="1">
        <f t="shared" si="2"/>
        <v>-0.79525410953498477</v>
      </c>
      <c r="M123" s="14">
        <f t="shared" si="3"/>
        <v>0</v>
      </c>
    </row>
    <row r="124" spans="1:13" x14ac:dyDescent="0.25">
      <c r="A124" t="s">
        <v>37</v>
      </c>
      <c r="B124" t="s">
        <v>38</v>
      </c>
      <c r="C124">
        <v>1990</v>
      </c>
      <c r="D124">
        <v>2</v>
      </c>
      <c r="E124">
        <v>0.15</v>
      </c>
      <c r="F124">
        <v>0.60000000000000198</v>
      </c>
      <c r="G124">
        <v>0.96000000000000496</v>
      </c>
      <c r="H124">
        <v>1.6399999999999799</v>
      </c>
      <c r="I124">
        <v>81</v>
      </c>
      <c r="J124">
        <v>12</v>
      </c>
      <c r="K124" t="s">
        <v>160</v>
      </c>
      <c r="L124" s="1">
        <f t="shared" si="2"/>
        <v>-0.72700877002714981</v>
      </c>
      <c r="M124" s="14">
        <f t="shared" si="3"/>
        <v>0</v>
      </c>
    </row>
    <row r="125" spans="1:13" x14ac:dyDescent="0.25">
      <c r="A125" t="s">
        <v>37</v>
      </c>
      <c r="B125" t="s">
        <v>38</v>
      </c>
      <c r="C125">
        <v>1990</v>
      </c>
      <c r="D125">
        <v>3</v>
      </c>
      <c r="E125">
        <v>0.16</v>
      </c>
      <c r="F125">
        <v>0.48000000000000198</v>
      </c>
      <c r="G125">
        <v>0.77000000000000501</v>
      </c>
      <c r="H125">
        <v>1.3299999999999801</v>
      </c>
      <c r="I125">
        <v>76</v>
      </c>
      <c r="J125">
        <v>13</v>
      </c>
      <c r="K125" t="s">
        <v>161</v>
      </c>
      <c r="L125" s="1">
        <f t="shared" si="2"/>
        <v>-0.89079758484595384</v>
      </c>
      <c r="M125" s="14">
        <f t="shared" si="3"/>
        <v>0</v>
      </c>
    </row>
    <row r="126" spans="1:13" x14ac:dyDescent="0.25">
      <c r="A126" t="s">
        <v>37</v>
      </c>
      <c r="B126" t="s">
        <v>38</v>
      </c>
      <c r="C126">
        <v>1990</v>
      </c>
      <c r="D126">
        <v>4</v>
      </c>
      <c r="E126">
        <v>0.25</v>
      </c>
      <c r="F126">
        <v>0.66000000000000203</v>
      </c>
      <c r="G126">
        <v>1</v>
      </c>
      <c r="H126">
        <v>1.48999999999998</v>
      </c>
      <c r="I126">
        <v>59</v>
      </c>
      <c r="J126">
        <v>12</v>
      </c>
      <c r="K126" t="s">
        <v>162</v>
      </c>
      <c r="L126" s="1">
        <f t="shared" si="2"/>
        <v>-0.64511436261774768</v>
      </c>
      <c r="M126" s="14">
        <f t="shared" si="3"/>
        <v>0</v>
      </c>
    </row>
    <row r="127" spans="1:13" x14ac:dyDescent="0.25">
      <c r="A127" t="s">
        <v>37</v>
      </c>
      <c r="B127" t="s">
        <v>38</v>
      </c>
      <c r="C127">
        <v>1990</v>
      </c>
      <c r="D127">
        <v>5</v>
      </c>
      <c r="E127">
        <v>1.33</v>
      </c>
      <c r="F127">
        <v>2.1</v>
      </c>
      <c r="G127">
        <v>3.17</v>
      </c>
      <c r="H127">
        <v>4.8499999999999801</v>
      </c>
      <c r="I127">
        <v>91</v>
      </c>
      <c r="J127">
        <v>15</v>
      </c>
      <c r="K127" t="s">
        <v>163</v>
      </c>
      <c r="L127" s="1">
        <f t="shared" si="2"/>
        <v>1.3203514152078986</v>
      </c>
      <c r="M127" s="14">
        <f t="shared" si="3"/>
        <v>0</v>
      </c>
    </row>
    <row r="128" spans="1:13" x14ac:dyDescent="0.25">
      <c r="A128" t="s">
        <v>37</v>
      </c>
      <c r="B128" t="s">
        <v>38</v>
      </c>
      <c r="C128">
        <v>1990</v>
      </c>
      <c r="D128">
        <v>6</v>
      </c>
      <c r="E128">
        <v>0.3</v>
      </c>
      <c r="F128">
        <v>0.76000000000000301</v>
      </c>
      <c r="G128">
        <v>1.17</v>
      </c>
      <c r="H128">
        <v>2.1199999999999801</v>
      </c>
      <c r="I128">
        <v>42</v>
      </c>
      <c r="J128">
        <v>10</v>
      </c>
      <c r="K128" t="s">
        <v>164</v>
      </c>
      <c r="L128" s="1">
        <f t="shared" si="2"/>
        <v>-0.50862368360207633</v>
      </c>
      <c r="M128" s="14">
        <f t="shared" si="3"/>
        <v>0</v>
      </c>
    </row>
    <row r="129" spans="1:13" x14ac:dyDescent="0.25">
      <c r="A129" t="s">
        <v>37</v>
      </c>
      <c r="B129" t="s">
        <v>38</v>
      </c>
      <c r="C129">
        <v>1990</v>
      </c>
      <c r="D129">
        <v>7</v>
      </c>
      <c r="E129">
        <v>1.1000000000000001</v>
      </c>
      <c r="F129">
        <v>1.23</v>
      </c>
      <c r="G129">
        <v>1.7</v>
      </c>
      <c r="H129">
        <v>2.3999999999999799</v>
      </c>
      <c r="I129">
        <v>40</v>
      </c>
      <c r="J129">
        <v>10</v>
      </c>
      <c r="K129" t="s">
        <v>165</v>
      </c>
      <c r="L129" s="1">
        <f t="shared" si="2"/>
        <v>0.13288250777156888</v>
      </c>
      <c r="M129" s="14">
        <f t="shared" si="3"/>
        <v>0</v>
      </c>
    </row>
    <row r="130" spans="1:13" x14ac:dyDescent="0.25">
      <c r="A130" t="s">
        <v>37</v>
      </c>
      <c r="B130" t="s">
        <v>38</v>
      </c>
      <c r="C130">
        <v>1990</v>
      </c>
      <c r="D130">
        <v>8</v>
      </c>
      <c r="E130">
        <v>0.95</v>
      </c>
      <c r="F130">
        <v>1.69</v>
      </c>
      <c r="G130">
        <v>2.0699999999999998</v>
      </c>
      <c r="H130">
        <v>3.7599999999999798</v>
      </c>
      <c r="I130">
        <v>30</v>
      </c>
      <c r="J130">
        <v>6</v>
      </c>
      <c r="K130" t="s">
        <v>166</v>
      </c>
      <c r="L130" s="1">
        <f t="shared" si="2"/>
        <v>0.76073963124365118</v>
      </c>
      <c r="M130" s="14">
        <f t="shared" si="3"/>
        <v>0</v>
      </c>
    </row>
    <row r="131" spans="1:13" x14ac:dyDescent="0.25">
      <c r="A131" t="s">
        <v>37</v>
      </c>
      <c r="B131" t="s">
        <v>38</v>
      </c>
      <c r="C131">
        <v>1990</v>
      </c>
      <c r="D131">
        <v>9</v>
      </c>
      <c r="E131">
        <v>0.17</v>
      </c>
      <c r="F131">
        <v>0.48000000000000398</v>
      </c>
      <c r="G131">
        <v>0.91000000000000703</v>
      </c>
      <c r="H131">
        <v>1.48999999999998</v>
      </c>
      <c r="I131">
        <v>14</v>
      </c>
      <c r="J131">
        <v>3</v>
      </c>
      <c r="K131" t="s">
        <v>167</v>
      </c>
      <c r="L131" s="1">
        <f t="shared" si="2"/>
        <v>-0.89079758484595117</v>
      </c>
      <c r="M131" s="14">
        <f t="shared" si="3"/>
        <v>0</v>
      </c>
    </row>
    <row r="132" spans="1:13" x14ac:dyDescent="0.25">
      <c r="A132" t="s">
        <v>37</v>
      </c>
      <c r="B132" t="s">
        <v>38</v>
      </c>
      <c r="C132">
        <v>1990</v>
      </c>
      <c r="D132">
        <v>10</v>
      </c>
      <c r="E132">
        <v>0.44</v>
      </c>
      <c r="F132">
        <v>1.65</v>
      </c>
      <c r="G132">
        <v>2.38</v>
      </c>
      <c r="H132">
        <v>3.1799999999999802</v>
      </c>
      <c r="I132">
        <v>67</v>
      </c>
      <c r="J132">
        <v>8</v>
      </c>
      <c r="K132" t="s">
        <v>168</v>
      </c>
      <c r="L132" s="1">
        <f t="shared" ref="L132:L195" si="4">(F132-F$2)/F$1</f>
        <v>0.70614335963738306</v>
      </c>
      <c r="M132" s="14">
        <f t="shared" ref="M132:M195" si="5">F132*(F132&gt;3)</f>
        <v>0</v>
      </c>
    </row>
    <row r="133" spans="1:13" x14ac:dyDescent="0.25">
      <c r="A133" t="s">
        <v>37</v>
      </c>
      <c r="B133" t="s">
        <v>38</v>
      </c>
      <c r="C133">
        <v>1990</v>
      </c>
      <c r="D133">
        <v>11</v>
      </c>
      <c r="E133">
        <v>0.28000000000000003</v>
      </c>
      <c r="F133">
        <v>1.1299999999999999</v>
      </c>
      <c r="G133">
        <v>1.67</v>
      </c>
      <c r="H133">
        <v>1.95999999999998</v>
      </c>
      <c r="I133">
        <v>42</v>
      </c>
      <c r="J133">
        <v>7</v>
      </c>
      <c r="K133" t="s">
        <v>169</v>
      </c>
      <c r="L133" s="1">
        <f t="shared" si="4"/>
        <v>-3.6081712441013007E-3</v>
      </c>
      <c r="M133" s="14">
        <f t="shared" si="5"/>
        <v>0</v>
      </c>
    </row>
    <row r="134" spans="1:13" x14ac:dyDescent="0.25">
      <c r="A134" t="s">
        <v>37</v>
      </c>
      <c r="B134" t="s">
        <v>38</v>
      </c>
      <c r="C134">
        <v>1990</v>
      </c>
      <c r="D134">
        <v>12</v>
      </c>
      <c r="E134">
        <v>0.3</v>
      </c>
      <c r="F134">
        <v>1.1299999999999999</v>
      </c>
      <c r="G134">
        <v>1.44</v>
      </c>
      <c r="H134">
        <v>2.7799999999999798</v>
      </c>
      <c r="I134">
        <v>103</v>
      </c>
      <c r="J134">
        <v>12</v>
      </c>
      <c r="K134" t="s">
        <v>170</v>
      </c>
      <c r="L134" s="1">
        <f t="shared" si="4"/>
        <v>-3.6081712441013007E-3</v>
      </c>
      <c r="M134" s="14">
        <f t="shared" si="5"/>
        <v>0</v>
      </c>
    </row>
    <row r="135" spans="1:13" x14ac:dyDescent="0.25">
      <c r="A135" t="s">
        <v>37</v>
      </c>
      <c r="B135" t="s">
        <v>38</v>
      </c>
      <c r="C135">
        <v>1991</v>
      </c>
      <c r="D135">
        <v>1</v>
      </c>
      <c r="E135">
        <v>0.12</v>
      </c>
      <c r="F135">
        <v>0.35000000000000397</v>
      </c>
      <c r="G135">
        <v>0.93000000000000604</v>
      </c>
      <c r="H135">
        <v>1.9199999999999799</v>
      </c>
      <c r="I135">
        <v>57</v>
      </c>
      <c r="J135">
        <v>11</v>
      </c>
      <c r="K135" t="s">
        <v>171</v>
      </c>
      <c r="L135" s="1">
        <f t="shared" si="4"/>
        <v>-1.0682354675663221</v>
      </c>
      <c r="M135" s="14">
        <f t="shared" si="5"/>
        <v>0</v>
      </c>
    </row>
    <row r="136" spans="1:13" x14ac:dyDescent="0.25">
      <c r="A136" t="s">
        <v>37</v>
      </c>
      <c r="B136" t="s">
        <v>38</v>
      </c>
      <c r="C136">
        <v>1991</v>
      </c>
      <c r="D136">
        <v>2</v>
      </c>
      <c r="E136">
        <v>0.39</v>
      </c>
      <c r="F136">
        <v>0.47000000000000403</v>
      </c>
      <c r="G136">
        <v>0.83000000000000596</v>
      </c>
      <c r="H136">
        <v>1.02999999999998</v>
      </c>
      <c r="I136">
        <v>21</v>
      </c>
      <c r="J136">
        <v>5</v>
      </c>
      <c r="K136" t="s">
        <v>172</v>
      </c>
      <c r="L136" s="1">
        <f t="shared" si="4"/>
        <v>-0.90444665274751823</v>
      </c>
      <c r="M136" s="14">
        <f t="shared" si="5"/>
        <v>0</v>
      </c>
    </row>
    <row r="137" spans="1:13" x14ac:dyDescent="0.25">
      <c r="A137" t="s">
        <v>37</v>
      </c>
      <c r="B137" t="s">
        <v>38</v>
      </c>
      <c r="C137">
        <v>1991</v>
      </c>
      <c r="D137">
        <v>3</v>
      </c>
      <c r="E137">
        <v>0.26</v>
      </c>
      <c r="F137">
        <v>0.84000000000000397</v>
      </c>
      <c r="G137">
        <v>1.23</v>
      </c>
      <c r="H137">
        <v>1.44999999999998</v>
      </c>
      <c r="I137">
        <v>53</v>
      </c>
      <c r="J137">
        <v>9</v>
      </c>
      <c r="K137" t="s">
        <v>173</v>
      </c>
      <c r="L137" s="1">
        <f t="shared" si="4"/>
        <v>-0.39943114038953892</v>
      </c>
      <c r="M137" s="14">
        <f t="shared" si="5"/>
        <v>0</v>
      </c>
    </row>
    <row r="138" spans="1:13" x14ac:dyDescent="0.25">
      <c r="A138" t="s">
        <v>37</v>
      </c>
      <c r="B138" t="s">
        <v>38</v>
      </c>
      <c r="C138">
        <v>1991</v>
      </c>
      <c r="D138">
        <v>4</v>
      </c>
      <c r="E138">
        <v>0.3</v>
      </c>
      <c r="F138">
        <v>0.83000000000000396</v>
      </c>
      <c r="G138">
        <v>1.22</v>
      </c>
      <c r="H138">
        <v>1.75999999999998</v>
      </c>
      <c r="I138">
        <v>58</v>
      </c>
      <c r="J138">
        <v>14</v>
      </c>
      <c r="K138" t="s">
        <v>174</v>
      </c>
      <c r="L138" s="1">
        <f t="shared" si="4"/>
        <v>-0.41308020829110598</v>
      </c>
      <c r="M138" s="14">
        <f t="shared" si="5"/>
        <v>0</v>
      </c>
    </row>
    <row r="139" spans="1:13" x14ac:dyDescent="0.25">
      <c r="A139" t="s">
        <v>37</v>
      </c>
      <c r="B139" t="s">
        <v>38</v>
      </c>
      <c r="C139">
        <v>1991</v>
      </c>
      <c r="D139">
        <v>5</v>
      </c>
      <c r="E139">
        <v>0.7</v>
      </c>
      <c r="F139">
        <v>1.19</v>
      </c>
      <c r="G139">
        <v>1.65</v>
      </c>
      <c r="H139">
        <v>2.3399999999999799</v>
      </c>
      <c r="I139">
        <v>40</v>
      </c>
      <c r="J139">
        <v>10</v>
      </c>
      <c r="K139" t="s">
        <v>175</v>
      </c>
      <c r="L139" s="1">
        <f t="shared" si="4"/>
        <v>7.828623616530081E-2</v>
      </c>
      <c r="M139" s="14">
        <f t="shared" si="5"/>
        <v>0</v>
      </c>
    </row>
    <row r="140" spans="1:13" x14ac:dyDescent="0.25">
      <c r="A140" t="s">
        <v>37</v>
      </c>
      <c r="B140" t="s">
        <v>38</v>
      </c>
      <c r="C140">
        <v>1991</v>
      </c>
      <c r="D140">
        <v>6</v>
      </c>
      <c r="E140">
        <v>0.18</v>
      </c>
      <c r="F140">
        <v>1.02</v>
      </c>
      <c r="G140">
        <v>1.6</v>
      </c>
      <c r="H140">
        <v>2.6299999999999799</v>
      </c>
      <c r="I140">
        <v>9</v>
      </c>
      <c r="J140">
        <v>5</v>
      </c>
      <c r="K140" t="s">
        <v>176</v>
      </c>
      <c r="L140" s="1">
        <f t="shared" si="4"/>
        <v>-0.1537479181613382</v>
      </c>
      <c r="M140" s="14">
        <f t="shared" si="5"/>
        <v>0</v>
      </c>
    </row>
    <row r="141" spans="1:13" x14ac:dyDescent="0.25">
      <c r="A141" t="s">
        <v>37</v>
      </c>
      <c r="B141" t="s">
        <v>38</v>
      </c>
      <c r="C141">
        <v>1991</v>
      </c>
      <c r="D141">
        <v>7</v>
      </c>
      <c r="E141">
        <v>0.91</v>
      </c>
      <c r="F141">
        <v>2.3199999999999998</v>
      </c>
      <c r="G141">
        <v>2.87</v>
      </c>
      <c r="H141">
        <v>4.72999999999998</v>
      </c>
      <c r="I141">
        <v>33</v>
      </c>
      <c r="J141">
        <v>9</v>
      </c>
      <c r="K141" t="s">
        <v>177</v>
      </c>
      <c r="L141" s="1">
        <f t="shared" si="4"/>
        <v>1.6206309090423725</v>
      </c>
      <c r="M141" s="14">
        <f t="shared" si="5"/>
        <v>0</v>
      </c>
    </row>
    <row r="142" spans="1:13" x14ac:dyDescent="0.25">
      <c r="A142" t="s">
        <v>37</v>
      </c>
      <c r="B142" t="s">
        <v>38</v>
      </c>
      <c r="C142">
        <v>1991</v>
      </c>
      <c r="D142">
        <v>8</v>
      </c>
      <c r="E142">
        <v>0.16</v>
      </c>
      <c r="F142">
        <v>0.45000000000000401</v>
      </c>
      <c r="G142">
        <v>2.12</v>
      </c>
      <c r="H142">
        <v>3.6299999999999799</v>
      </c>
      <c r="I142">
        <v>23</v>
      </c>
      <c r="J142">
        <v>7</v>
      </c>
      <c r="K142" t="s">
        <v>178</v>
      </c>
      <c r="L142" s="1">
        <f t="shared" si="4"/>
        <v>-0.93174478855065224</v>
      </c>
      <c r="M142" s="14">
        <f t="shared" si="5"/>
        <v>0</v>
      </c>
    </row>
    <row r="143" spans="1:13" x14ac:dyDescent="0.25">
      <c r="A143" t="s">
        <v>37</v>
      </c>
      <c r="B143" t="s">
        <v>38</v>
      </c>
      <c r="C143">
        <v>1991</v>
      </c>
      <c r="D143">
        <v>9</v>
      </c>
      <c r="E143">
        <v>0.34</v>
      </c>
      <c r="F143">
        <v>0.85000000000000397</v>
      </c>
      <c r="G143">
        <v>1.44</v>
      </c>
      <c r="H143">
        <v>2.2999999999999798</v>
      </c>
      <c r="I143">
        <v>40</v>
      </c>
      <c r="J143">
        <v>7</v>
      </c>
      <c r="K143" t="s">
        <v>179</v>
      </c>
      <c r="L143" s="1">
        <f t="shared" si="4"/>
        <v>-0.38578207248797192</v>
      </c>
      <c r="M143" s="14">
        <f t="shared" si="5"/>
        <v>0</v>
      </c>
    </row>
    <row r="144" spans="1:13" x14ac:dyDescent="0.25">
      <c r="A144" t="s">
        <v>37</v>
      </c>
      <c r="B144" t="s">
        <v>38</v>
      </c>
      <c r="C144">
        <v>1991</v>
      </c>
      <c r="D144">
        <v>10</v>
      </c>
      <c r="E144">
        <v>1.17</v>
      </c>
      <c r="F144">
        <v>1.69</v>
      </c>
      <c r="G144">
        <v>3.08</v>
      </c>
      <c r="H144">
        <v>4.1999999999999797</v>
      </c>
      <c r="I144">
        <v>52</v>
      </c>
      <c r="J144">
        <v>12</v>
      </c>
      <c r="K144" t="s">
        <v>180</v>
      </c>
      <c r="L144" s="1">
        <f t="shared" si="4"/>
        <v>0.76073963124365118</v>
      </c>
      <c r="M144" s="14">
        <f t="shared" si="5"/>
        <v>0</v>
      </c>
    </row>
    <row r="145" spans="1:13" x14ac:dyDescent="0.25">
      <c r="A145" t="s">
        <v>37</v>
      </c>
      <c r="B145" t="s">
        <v>38</v>
      </c>
      <c r="C145">
        <v>1991</v>
      </c>
      <c r="D145">
        <v>11</v>
      </c>
      <c r="E145">
        <v>0.31</v>
      </c>
      <c r="F145">
        <v>0.76000000000000401</v>
      </c>
      <c r="G145">
        <v>0.97000000000000697</v>
      </c>
      <c r="H145">
        <v>1.76999999999998</v>
      </c>
      <c r="I145">
        <v>71</v>
      </c>
      <c r="J145">
        <v>13</v>
      </c>
      <c r="K145" t="s">
        <v>181</v>
      </c>
      <c r="L145" s="1">
        <f t="shared" si="4"/>
        <v>-0.50862368360207499</v>
      </c>
      <c r="M145" s="14">
        <f t="shared" si="5"/>
        <v>0</v>
      </c>
    </row>
    <row r="146" spans="1:13" x14ac:dyDescent="0.25">
      <c r="A146" t="s">
        <v>37</v>
      </c>
      <c r="B146" t="s">
        <v>38</v>
      </c>
      <c r="C146">
        <v>1991</v>
      </c>
      <c r="D146">
        <v>12</v>
      </c>
      <c r="E146">
        <v>0.2</v>
      </c>
      <c r="F146">
        <v>0.56000000000000405</v>
      </c>
      <c r="G146">
        <v>0.87000000000000699</v>
      </c>
      <c r="H146">
        <v>1.3999999999999799</v>
      </c>
      <c r="I146">
        <v>51</v>
      </c>
      <c r="J146">
        <v>8</v>
      </c>
      <c r="K146" t="s">
        <v>182</v>
      </c>
      <c r="L146" s="1">
        <f t="shared" si="4"/>
        <v>-0.78160504163341504</v>
      </c>
      <c r="M146" s="14">
        <f t="shared" si="5"/>
        <v>0</v>
      </c>
    </row>
    <row r="147" spans="1:13" x14ac:dyDescent="0.25">
      <c r="A147" t="s">
        <v>37</v>
      </c>
      <c r="B147" t="s">
        <v>38</v>
      </c>
      <c r="C147">
        <v>1992</v>
      </c>
      <c r="D147">
        <v>1</v>
      </c>
      <c r="E147">
        <v>0.17</v>
      </c>
      <c r="F147">
        <v>0.48000000000000398</v>
      </c>
      <c r="G147">
        <v>0.59000000000000696</v>
      </c>
      <c r="H147">
        <v>0.95999999999998498</v>
      </c>
      <c r="I147">
        <v>35</v>
      </c>
      <c r="J147">
        <v>9</v>
      </c>
      <c r="K147" t="s">
        <v>183</v>
      </c>
      <c r="L147" s="1">
        <f t="shared" si="4"/>
        <v>-0.89079758484595117</v>
      </c>
      <c r="M147" s="14">
        <f t="shared" si="5"/>
        <v>0</v>
      </c>
    </row>
    <row r="148" spans="1:13" x14ac:dyDescent="0.25">
      <c r="A148" t="s">
        <v>37</v>
      </c>
      <c r="B148" t="s">
        <v>38</v>
      </c>
      <c r="C148">
        <v>1992</v>
      </c>
      <c r="D148">
        <v>2</v>
      </c>
      <c r="E148">
        <v>0.24</v>
      </c>
      <c r="F148">
        <v>0.65000000000000402</v>
      </c>
      <c r="G148">
        <v>1.1200000000000001</v>
      </c>
      <c r="H148">
        <v>1.49999999999998</v>
      </c>
      <c r="I148">
        <v>39</v>
      </c>
      <c r="J148">
        <v>5</v>
      </c>
      <c r="K148" t="s">
        <v>184</v>
      </c>
      <c r="L148" s="1">
        <f t="shared" si="4"/>
        <v>-0.65876343051931197</v>
      </c>
      <c r="M148" s="14">
        <f t="shared" si="5"/>
        <v>0</v>
      </c>
    </row>
    <row r="149" spans="1:13" x14ac:dyDescent="0.25">
      <c r="A149" t="s">
        <v>37</v>
      </c>
      <c r="B149" t="s">
        <v>38</v>
      </c>
      <c r="C149">
        <v>1992</v>
      </c>
      <c r="D149">
        <v>3</v>
      </c>
      <c r="E149">
        <v>0.34</v>
      </c>
      <c r="F149">
        <v>0.81000000000000405</v>
      </c>
      <c r="G149">
        <v>1.1200000000000001</v>
      </c>
      <c r="H149">
        <v>1.47999999999998</v>
      </c>
      <c r="I149">
        <v>82</v>
      </c>
      <c r="J149">
        <v>14</v>
      </c>
      <c r="K149" t="s">
        <v>185</v>
      </c>
      <c r="L149" s="1">
        <f t="shared" si="4"/>
        <v>-0.44037834409423987</v>
      </c>
      <c r="M149" s="14">
        <f t="shared" si="5"/>
        <v>0</v>
      </c>
    </row>
    <row r="150" spans="1:13" x14ac:dyDescent="0.25">
      <c r="A150" t="s">
        <v>37</v>
      </c>
      <c r="B150" t="s">
        <v>38</v>
      </c>
      <c r="C150">
        <v>1992</v>
      </c>
      <c r="D150">
        <v>4</v>
      </c>
      <c r="E150">
        <v>0.24</v>
      </c>
      <c r="F150">
        <v>0.70000000000000395</v>
      </c>
      <c r="G150">
        <v>1.1299999999999999</v>
      </c>
      <c r="H150">
        <v>1.6499999999999799</v>
      </c>
      <c r="I150">
        <v>49</v>
      </c>
      <c r="J150">
        <v>11</v>
      </c>
      <c r="K150" t="s">
        <v>186</v>
      </c>
      <c r="L150" s="1">
        <f t="shared" si="4"/>
        <v>-0.59051809101147701</v>
      </c>
      <c r="M150" s="14">
        <f t="shared" si="5"/>
        <v>0</v>
      </c>
    </row>
    <row r="151" spans="1:13" x14ac:dyDescent="0.25">
      <c r="A151" t="s">
        <v>37</v>
      </c>
      <c r="B151" t="s">
        <v>38</v>
      </c>
      <c r="C151">
        <v>1992</v>
      </c>
      <c r="D151">
        <v>5</v>
      </c>
      <c r="E151">
        <v>0.34</v>
      </c>
      <c r="F151">
        <v>0.69000000000000405</v>
      </c>
      <c r="G151">
        <v>0.79000000000000703</v>
      </c>
      <c r="H151">
        <v>1.43999999999998</v>
      </c>
      <c r="I151">
        <v>32</v>
      </c>
      <c r="J151">
        <v>11</v>
      </c>
      <c r="K151" t="s">
        <v>187</v>
      </c>
      <c r="L151" s="1">
        <f t="shared" si="4"/>
        <v>-0.60416715891304396</v>
      </c>
      <c r="M151" s="14">
        <f t="shared" si="5"/>
        <v>0</v>
      </c>
    </row>
    <row r="152" spans="1:13" x14ac:dyDescent="0.25">
      <c r="A152" t="s">
        <v>37</v>
      </c>
      <c r="B152" t="s">
        <v>38</v>
      </c>
      <c r="C152">
        <v>1992</v>
      </c>
      <c r="D152">
        <v>6</v>
      </c>
      <c r="E152">
        <v>0.4</v>
      </c>
      <c r="F152">
        <v>0.77000000000000401</v>
      </c>
      <c r="G152">
        <v>1.18</v>
      </c>
      <c r="H152">
        <v>1.92999999999998</v>
      </c>
      <c r="I152">
        <v>13</v>
      </c>
      <c r="J152">
        <v>4</v>
      </c>
      <c r="K152" t="s">
        <v>188</v>
      </c>
      <c r="L152" s="1">
        <f t="shared" si="4"/>
        <v>-0.49497461570050794</v>
      </c>
      <c r="M152" s="14">
        <f t="shared" si="5"/>
        <v>0</v>
      </c>
    </row>
    <row r="153" spans="1:13" x14ac:dyDescent="0.25">
      <c r="A153" t="s">
        <v>37</v>
      </c>
      <c r="B153" t="s">
        <v>38</v>
      </c>
      <c r="C153">
        <v>1992</v>
      </c>
      <c r="D153">
        <v>7</v>
      </c>
      <c r="E153">
        <v>0.73</v>
      </c>
      <c r="F153">
        <v>1.69</v>
      </c>
      <c r="G153">
        <v>2.04</v>
      </c>
      <c r="H153">
        <v>3.3299999999999801</v>
      </c>
      <c r="I153">
        <v>30</v>
      </c>
      <c r="J153">
        <v>12</v>
      </c>
      <c r="K153" t="s">
        <v>189</v>
      </c>
      <c r="L153" s="1">
        <f t="shared" si="4"/>
        <v>0.76073963124365118</v>
      </c>
      <c r="M153" s="14">
        <f t="shared" si="5"/>
        <v>0</v>
      </c>
    </row>
    <row r="154" spans="1:13" x14ac:dyDescent="0.25">
      <c r="A154" t="s">
        <v>37</v>
      </c>
      <c r="B154" t="s">
        <v>38</v>
      </c>
      <c r="C154">
        <v>1992</v>
      </c>
      <c r="D154">
        <v>8</v>
      </c>
      <c r="E154">
        <v>0.91</v>
      </c>
      <c r="F154">
        <v>1.74</v>
      </c>
      <c r="G154">
        <v>2.83</v>
      </c>
      <c r="H154">
        <v>3.5799999999999801</v>
      </c>
      <c r="I154">
        <v>24</v>
      </c>
      <c r="J154">
        <v>5</v>
      </c>
      <c r="K154" t="s">
        <v>190</v>
      </c>
      <c r="L154" s="1">
        <f t="shared" si="4"/>
        <v>0.82898497075148625</v>
      </c>
      <c r="M154" s="14">
        <f t="shared" si="5"/>
        <v>0</v>
      </c>
    </row>
    <row r="155" spans="1:13" x14ac:dyDescent="0.25">
      <c r="A155" t="s">
        <v>37</v>
      </c>
      <c r="B155" t="s">
        <v>38</v>
      </c>
      <c r="C155">
        <v>1992</v>
      </c>
      <c r="D155">
        <v>9</v>
      </c>
      <c r="E155">
        <v>0.71</v>
      </c>
      <c r="F155">
        <v>1.82</v>
      </c>
      <c r="G155">
        <v>2.27</v>
      </c>
      <c r="H155">
        <v>4.9599999999999804</v>
      </c>
      <c r="I155">
        <v>30</v>
      </c>
      <c r="J155">
        <v>10</v>
      </c>
      <c r="K155" t="s">
        <v>191</v>
      </c>
      <c r="L155" s="1">
        <f t="shared" si="4"/>
        <v>0.93817751396402238</v>
      </c>
      <c r="M155" s="14">
        <f t="shared" si="5"/>
        <v>0</v>
      </c>
    </row>
    <row r="156" spans="1:13" x14ac:dyDescent="0.25">
      <c r="A156" t="s">
        <v>37</v>
      </c>
      <c r="B156" t="s">
        <v>38</v>
      </c>
      <c r="C156">
        <v>1992</v>
      </c>
      <c r="D156">
        <v>10</v>
      </c>
      <c r="E156">
        <v>0.15</v>
      </c>
      <c r="F156">
        <v>0.48000000000000398</v>
      </c>
      <c r="G156">
        <v>0.86000000000000698</v>
      </c>
      <c r="H156">
        <v>1.98999999999998</v>
      </c>
      <c r="I156">
        <v>29</v>
      </c>
      <c r="J156">
        <v>8</v>
      </c>
      <c r="K156" t="s">
        <v>192</v>
      </c>
      <c r="L156" s="1">
        <f t="shared" si="4"/>
        <v>-0.89079758484595117</v>
      </c>
      <c r="M156" s="14">
        <f t="shared" si="5"/>
        <v>0</v>
      </c>
    </row>
    <row r="157" spans="1:13" x14ac:dyDescent="0.25">
      <c r="A157" t="s">
        <v>37</v>
      </c>
      <c r="B157" t="s">
        <v>38</v>
      </c>
      <c r="C157">
        <v>1992</v>
      </c>
      <c r="D157">
        <v>11</v>
      </c>
      <c r="E157">
        <v>0.27</v>
      </c>
      <c r="F157">
        <v>0.85000000000000397</v>
      </c>
      <c r="G157">
        <v>1.41</v>
      </c>
      <c r="H157">
        <v>2.0999999999999801</v>
      </c>
      <c r="I157">
        <v>103</v>
      </c>
      <c r="J157">
        <v>14</v>
      </c>
      <c r="K157" t="s">
        <v>193</v>
      </c>
      <c r="L157" s="1">
        <f t="shared" si="4"/>
        <v>-0.38578207248797192</v>
      </c>
      <c r="M157" s="14">
        <f t="shared" si="5"/>
        <v>0</v>
      </c>
    </row>
    <row r="158" spans="1:13" x14ac:dyDescent="0.25">
      <c r="A158" t="s">
        <v>37</v>
      </c>
      <c r="B158" t="s">
        <v>38</v>
      </c>
      <c r="C158">
        <v>1992</v>
      </c>
      <c r="D158">
        <v>12</v>
      </c>
      <c r="E158">
        <v>0.36</v>
      </c>
      <c r="F158">
        <v>1.22</v>
      </c>
      <c r="G158">
        <v>2.37</v>
      </c>
      <c r="H158">
        <v>3.0399999999999801</v>
      </c>
      <c r="I158">
        <v>51</v>
      </c>
      <c r="J158">
        <v>10</v>
      </c>
      <c r="K158" t="s">
        <v>194</v>
      </c>
      <c r="L158" s="1">
        <f t="shared" si="4"/>
        <v>0.11923343987000187</v>
      </c>
      <c r="M158" s="14">
        <f t="shared" si="5"/>
        <v>0</v>
      </c>
    </row>
    <row r="159" spans="1:13" x14ac:dyDescent="0.25">
      <c r="A159" t="s">
        <v>37</v>
      </c>
      <c r="B159" t="s">
        <v>38</v>
      </c>
      <c r="C159">
        <v>1993</v>
      </c>
      <c r="D159">
        <v>1</v>
      </c>
      <c r="E159">
        <v>0.31</v>
      </c>
      <c r="F159">
        <v>0.99000000000000399</v>
      </c>
      <c r="G159">
        <v>1.43</v>
      </c>
      <c r="H159">
        <v>1.72999999999998</v>
      </c>
      <c r="I159">
        <v>69</v>
      </c>
      <c r="J159">
        <v>10</v>
      </c>
      <c r="K159" t="s">
        <v>195</v>
      </c>
      <c r="L159" s="1">
        <f t="shared" si="4"/>
        <v>-0.1946951218660338</v>
      </c>
      <c r="M159" s="14">
        <f t="shared" si="5"/>
        <v>0</v>
      </c>
    </row>
    <row r="160" spans="1:13" x14ac:dyDescent="0.25">
      <c r="A160" t="s">
        <v>37</v>
      </c>
      <c r="B160" t="s">
        <v>38</v>
      </c>
      <c r="C160">
        <v>1993</v>
      </c>
      <c r="D160">
        <v>2</v>
      </c>
      <c r="E160">
        <v>0.13</v>
      </c>
      <c r="F160">
        <v>0.55000000000000404</v>
      </c>
      <c r="G160">
        <v>0.86000000000000598</v>
      </c>
      <c r="H160">
        <v>1.3299999999999801</v>
      </c>
      <c r="I160">
        <v>70</v>
      </c>
      <c r="J160">
        <v>9</v>
      </c>
      <c r="K160" t="s">
        <v>196</v>
      </c>
      <c r="L160" s="1">
        <f t="shared" si="4"/>
        <v>-0.79525410953498199</v>
      </c>
      <c r="M160" s="14">
        <f t="shared" si="5"/>
        <v>0</v>
      </c>
    </row>
    <row r="161" spans="1:13" x14ac:dyDescent="0.25">
      <c r="A161" t="s">
        <v>37</v>
      </c>
      <c r="B161" t="s">
        <v>38</v>
      </c>
      <c r="C161">
        <v>1993</v>
      </c>
      <c r="D161">
        <v>3</v>
      </c>
      <c r="E161">
        <v>0.45</v>
      </c>
      <c r="F161">
        <v>0.84000000000000496</v>
      </c>
      <c r="G161">
        <v>1.32</v>
      </c>
      <c r="H161">
        <v>1.5499999999999801</v>
      </c>
      <c r="I161">
        <v>85</v>
      </c>
      <c r="J161">
        <v>12</v>
      </c>
      <c r="K161" t="s">
        <v>197</v>
      </c>
      <c r="L161" s="1">
        <f t="shared" si="4"/>
        <v>-0.39943114038953759</v>
      </c>
      <c r="M161" s="14">
        <f t="shared" si="5"/>
        <v>0</v>
      </c>
    </row>
    <row r="162" spans="1:13" x14ac:dyDescent="0.25">
      <c r="A162" t="s">
        <v>37</v>
      </c>
      <c r="B162" t="s">
        <v>38</v>
      </c>
      <c r="C162">
        <v>1993</v>
      </c>
      <c r="D162">
        <v>4</v>
      </c>
      <c r="E162">
        <v>0.77</v>
      </c>
      <c r="F162">
        <v>1.9</v>
      </c>
      <c r="G162">
        <v>2.54</v>
      </c>
      <c r="H162">
        <v>2.7799999999999798</v>
      </c>
      <c r="I162">
        <v>76</v>
      </c>
      <c r="J162">
        <v>15</v>
      </c>
      <c r="K162" t="s">
        <v>198</v>
      </c>
      <c r="L162" s="1">
        <f t="shared" si="4"/>
        <v>1.0473700571765583</v>
      </c>
      <c r="M162" s="14">
        <f t="shared" si="5"/>
        <v>0</v>
      </c>
    </row>
    <row r="163" spans="1:13" x14ac:dyDescent="0.25">
      <c r="A163" t="s">
        <v>37</v>
      </c>
      <c r="B163" t="s">
        <v>38</v>
      </c>
      <c r="C163">
        <v>1993</v>
      </c>
      <c r="D163">
        <v>5</v>
      </c>
      <c r="E163">
        <v>0.55000000000000004</v>
      </c>
      <c r="F163">
        <v>1.2</v>
      </c>
      <c r="G163">
        <v>2.19</v>
      </c>
      <c r="H163">
        <v>3.2399999999999798</v>
      </c>
      <c r="I163">
        <v>71</v>
      </c>
      <c r="J163">
        <v>15</v>
      </c>
      <c r="K163" t="s">
        <v>199</v>
      </c>
      <c r="L163" s="1">
        <f t="shared" si="4"/>
        <v>9.1935304066867826E-2</v>
      </c>
      <c r="M163" s="14">
        <f t="shared" si="5"/>
        <v>0</v>
      </c>
    </row>
    <row r="164" spans="1:13" x14ac:dyDescent="0.25">
      <c r="A164" t="s">
        <v>37</v>
      </c>
      <c r="B164" t="s">
        <v>38</v>
      </c>
      <c r="C164">
        <v>1993</v>
      </c>
      <c r="D164">
        <v>6</v>
      </c>
      <c r="E164">
        <v>0.86</v>
      </c>
      <c r="F164">
        <v>1.89</v>
      </c>
      <c r="G164">
        <v>3.36</v>
      </c>
      <c r="H164">
        <v>5.1199999999999797</v>
      </c>
      <c r="I164">
        <v>41</v>
      </c>
      <c r="J164">
        <v>11</v>
      </c>
      <c r="K164" t="s">
        <v>200</v>
      </c>
      <c r="L164" s="1">
        <f t="shared" si="4"/>
        <v>1.0337209892749912</v>
      </c>
      <c r="M164" s="14">
        <f t="shared" si="5"/>
        <v>0</v>
      </c>
    </row>
    <row r="165" spans="1:13" x14ac:dyDescent="0.25">
      <c r="A165" t="s">
        <v>37</v>
      </c>
      <c r="B165" t="s">
        <v>38</v>
      </c>
      <c r="C165">
        <v>1993</v>
      </c>
      <c r="D165">
        <v>7</v>
      </c>
      <c r="E165">
        <v>0.8</v>
      </c>
      <c r="F165">
        <v>1.35</v>
      </c>
      <c r="G165">
        <v>2.2000000000000002</v>
      </c>
      <c r="H165">
        <v>3.7899999999999801</v>
      </c>
      <c r="I165">
        <v>60</v>
      </c>
      <c r="J165">
        <v>15</v>
      </c>
      <c r="K165" t="s">
        <v>201</v>
      </c>
      <c r="L165" s="1">
        <f t="shared" si="4"/>
        <v>0.2966713225903731</v>
      </c>
      <c r="M165" s="14">
        <f t="shared" si="5"/>
        <v>0</v>
      </c>
    </row>
    <row r="166" spans="1:13" x14ac:dyDescent="0.25">
      <c r="A166" t="s">
        <v>37</v>
      </c>
      <c r="B166" t="s">
        <v>38</v>
      </c>
      <c r="C166">
        <v>1993</v>
      </c>
      <c r="D166">
        <v>8</v>
      </c>
      <c r="E166">
        <v>1.07</v>
      </c>
      <c r="F166">
        <v>2.75</v>
      </c>
      <c r="G166">
        <v>3.67</v>
      </c>
      <c r="H166">
        <v>4.6999999999999797</v>
      </c>
      <c r="I166">
        <v>27</v>
      </c>
      <c r="J166">
        <v>8</v>
      </c>
      <c r="K166" t="s">
        <v>202</v>
      </c>
      <c r="L166" s="1">
        <f t="shared" si="4"/>
        <v>2.207540828809754</v>
      </c>
      <c r="M166" s="14">
        <f t="shared" si="5"/>
        <v>0</v>
      </c>
    </row>
    <row r="167" spans="1:13" x14ac:dyDescent="0.25">
      <c r="A167" t="s">
        <v>37</v>
      </c>
      <c r="B167" t="s">
        <v>38</v>
      </c>
      <c r="C167">
        <v>1993</v>
      </c>
      <c r="D167">
        <v>9</v>
      </c>
      <c r="E167">
        <v>0.85</v>
      </c>
      <c r="F167">
        <v>1.7</v>
      </c>
      <c r="G167">
        <v>2.34</v>
      </c>
      <c r="H167">
        <v>4.6499999999999799</v>
      </c>
      <c r="I167">
        <v>81</v>
      </c>
      <c r="J167">
        <v>11</v>
      </c>
      <c r="K167" t="s">
        <v>203</v>
      </c>
      <c r="L167" s="1">
        <f t="shared" si="4"/>
        <v>0.77438869914521813</v>
      </c>
      <c r="M167" s="14">
        <f t="shared" si="5"/>
        <v>0</v>
      </c>
    </row>
    <row r="168" spans="1:13" x14ac:dyDescent="0.25">
      <c r="A168" t="s">
        <v>37</v>
      </c>
      <c r="B168" t="s">
        <v>38</v>
      </c>
      <c r="C168">
        <v>1993</v>
      </c>
      <c r="D168">
        <v>10</v>
      </c>
      <c r="E168">
        <v>0.6</v>
      </c>
      <c r="F168">
        <v>1.34</v>
      </c>
      <c r="G168">
        <v>1.71</v>
      </c>
      <c r="H168">
        <v>2.6599999999999802</v>
      </c>
      <c r="I168">
        <v>29</v>
      </c>
      <c r="J168">
        <v>6</v>
      </c>
      <c r="K168" t="s">
        <v>204</v>
      </c>
      <c r="L168" s="1">
        <f t="shared" si="4"/>
        <v>0.2830222546888061</v>
      </c>
      <c r="M168" s="14">
        <f t="shared" si="5"/>
        <v>0</v>
      </c>
    </row>
    <row r="169" spans="1:13" x14ac:dyDescent="0.25">
      <c r="A169" t="s">
        <v>37</v>
      </c>
      <c r="B169" t="s">
        <v>38</v>
      </c>
      <c r="C169">
        <v>1993</v>
      </c>
      <c r="D169">
        <v>11</v>
      </c>
      <c r="E169">
        <v>0.32</v>
      </c>
      <c r="F169">
        <v>1.3</v>
      </c>
      <c r="G169">
        <v>2.17</v>
      </c>
      <c r="H169">
        <v>3.1499999999999799</v>
      </c>
      <c r="I169">
        <v>65</v>
      </c>
      <c r="J169">
        <v>10</v>
      </c>
      <c r="K169" t="s">
        <v>205</v>
      </c>
      <c r="L169" s="1">
        <f t="shared" si="4"/>
        <v>0.22842598308253803</v>
      </c>
      <c r="M169" s="14">
        <f t="shared" si="5"/>
        <v>0</v>
      </c>
    </row>
    <row r="170" spans="1:13" x14ac:dyDescent="0.25">
      <c r="A170" t="s">
        <v>37</v>
      </c>
      <c r="B170" t="s">
        <v>38</v>
      </c>
      <c r="C170">
        <v>1993</v>
      </c>
      <c r="D170">
        <v>12</v>
      </c>
      <c r="E170">
        <v>0.23</v>
      </c>
      <c r="F170">
        <v>0.54000000000000703</v>
      </c>
      <c r="G170">
        <v>0.78000000000000602</v>
      </c>
      <c r="H170">
        <v>1.25999999999998</v>
      </c>
      <c r="I170">
        <v>51</v>
      </c>
      <c r="J170">
        <v>8</v>
      </c>
      <c r="K170" t="s">
        <v>206</v>
      </c>
      <c r="L170" s="1">
        <f t="shared" si="4"/>
        <v>-0.80890317743654494</v>
      </c>
      <c r="M170" s="14">
        <f t="shared" si="5"/>
        <v>0</v>
      </c>
    </row>
    <row r="171" spans="1:13" x14ac:dyDescent="0.25">
      <c r="A171" t="s">
        <v>37</v>
      </c>
      <c r="B171" t="s">
        <v>38</v>
      </c>
      <c r="C171">
        <v>1994</v>
      </c>
      <c r="D171">
        <v>1</v>
      </c>
      <c r="E171">
        <v>0.2</v>
      </c>
      <c r="F171">
        <v>0.54000000000000703</v>
      </c>
      <c r="G171">
        <v>0.82000000000000595</v>
      </c>
      <c r="H171">
        <v>1.4199999999999799</v>
      </c>
      <c r="I171">
        <v>55</v>
      </c>
      <c r="J171">
        <v>12</v>
      </c>
      <c r="K171" t="s">
        <v>207</v>
      </c>
      <c r="L171" s="1">
        <f t="shared" si="4"/>
        <v>-0.80890317743654494</v>
      </c>
      <c r="M171" s="14">
        <f t="shared" si="5"/>
        <v>0</v>
      </c>
    </row>
    <row r="172" spans="1:13" x14ac:dyDescent="0.25">
      <c r="A172" t="s">
        <v>37</v>
      </c>
      <c r="B172" t="s">
        <v>38</v>
      </c>
      <c r="C172">
        <v>1994</v>
      </c>
      <c r="D172">
        <v>2</v>
      </c>
      <c r="E172">
        <v>0.23</v>
      </c>
      <c r="F172">
        <v>0.69000000000000705</v>
      </c>
      <c r="G172">
        <v>0.92000000000000604</v>
      </c>
      <c r="H172">
        <v>1.27999999999998</v>
      </c>
      <c r="I172">
        <v>39</v>
      </c>
      <c r="J172">
        <v>7</v>
      </c>
      <c r="K172" t="s">
        <v>208</v>
      </c>
      <c r="L172" s="1">
        <f t="shared" si="4"/>
        <v>-0.60416715891303985</v>
      </c>
      <c r="M172" s="14">
        <f t="shared" si="5"/>
        <v>0</v>
      </c>
    </row>
    <row r="173" spans="1:13" x14ac:dyDescent="0.25">
      <c r="A173" t="s">
        <v>37</v>
      </c>
      <c r="B173" t="s">
        <v>38</v>
      </c>
      <c r="C173">
        <v>1994</v>
      </c>
      <c r="D173">
        <v>3</v>
      </c>
      <c r="E173">
        <v>0.12</v>
      </c>
      <c r="F173">
        <v>0.35000000000000703</v>
      </c>
      <c r="G173">
        <v>0.65000000000000702</v>
      </c>
      <c r="H173">
        <v>1.0599999999999801</v>
      </c>
      <c r="I173">
        <v>37</v>
      </c>
      <c r="J173">
        <v>7</v>
      </c>
      <c r="K173" t="s">
        <v>209</v>
      </c>
      <c r="L173" s="1">
        <f t="shared" si="4"/>
        <v>-1.0682354675663182</v>
      </c>
      <c r="M173" s="14">
        <f t="shared" si="5"/>
        <v>0</v>
      </c>
    </row>
    <row r="174" spans="1:13" x14ac:dyDescent="0.25">
      <c r="A174" t="s">
        <v>37</v>
      </c>
      <c r="B174" t="s">
        <v>38</v>
      </c>
      <c r="C174">
        <v>1994</v>
      </c>
      <c r="D174">
        <v>4</v>
      </c>
      <c r="E174">
        <v>0.64</v>
      </c>
      <c r="F174">
        <v>1.65</v>
      </c>
      <c r="G174">
        <v>2.95</v>
      </c>
      <c r="H174">
        <v>3.5599999999999801</v>
      </c>
      <c r="I174">
        <v>111</v>
      </c>
      <c r="J174">
        <v>15</v>
      </c>
      <c r="K174" t="s">
        <v>210</v>
      </c>
      <c r="L174" s="1">
        <f t="shared" si="4"/>
        <v>0.70614335963738306</v>
      </c>
      <c r="M174" s="14">
        <f t="shared" si="5"/>
        <v>0</v>
      </c>
    </row>
    <row r="175" spans="1:13" x14ac:dyDescent="0.25">
      <c r="A175" t="s">
        <v>37</v>
      </c>
      <c r="B175" t="s">
        <v>38</v>
      </c>
      <c r="C175">
        <v>1994</v>
      </c>
      <c r="D175">
        <v>5</v>
      </c>
      <c r="E175">
        <v>0.38</v>
      </c>
      <c r="F175">
        <v>0.93000000000000704</v>
      </c>
      <c r="G175">
        <v>1.1200000000000001</v>
      </c>
      <c r="H175">
        <v>2.3799999999999799</v>
      </c>
      <c r="I175">
        <v>31</v>
      </c>
      <c r="J175">
        <v>9</v>
      </c>
      <c r="K175" t="s">
        <v>211</v>
      </c>
      <c r="L175" s="1">
        <f t="shared" si="4"/>
        <v>-0.27658952927543168</v>
      </c>
      <c r="M175" s="14">
        <f t="shared" si="5"/>
        <v>0</v>
      </c>
    </row>
    <row r="176" spans="1:13" x14ac:dyDescent="0.25">
      <c r="A176" t="s">
        <v>37</v>
      </c>
      <c r="B176" t="s">
        <v>38</v>
      </c>
      <c r="C176">
        <v>1994</v>
      </c>
      <c r="D176">
        <v>6</v>
      </c>
      <c r="E176">
        <v>0.31</v>
      </c>
      <c r="F176">
        <v>0.73000000000000698</v>
      </c>
      <c r="G176">
        <v>1.34</v>
      </c>
      <c r="H176">
        <v>2.2399999999999798</v>
      </c>
      <c r="I176">
        <v>25</v>
      </c>
      <c r="J176">
        <v>8</v>
      </c>
      <c r="K176" t="s">
        <v>212</v>
      </c>
      <c r="L176" s="1">
        <f t="shared" si="4"/>
        <v>-0.54957088730677195</v>
      </c>
      <c r="M176" s="14">
        <f t="shared" si="5"/>
        <v>0</v>
      </c>
    </row>
    <row r="177" spans="1:13" x14ac:dyDescent="0.25">
      <c r="A177" t="s">
        <v>37</v>
      </c>
      <c r="B177" t="s">
        <v>38</v>
      </c>
      <c r="C177">
        <v>1994</v>
      </c>
      <c r="D177">
        <v>7</v>
      </c>
      <c r="E177">
        <v>0.53</v>
      </c>
      <c r="F177">
        <v>1.37</v>
      </c>
      <c r="G177">
        <v>1.76</v>
      </c>
      <c r="H177">
        <v>2.8099999999999801</v>
      </c>
      <c r="I177">
        <v>9</v>
      </c>
      <c r="J177">
        <v>6</v>
      </c>
      <c r="K177" t="s">
        <v>213</v>
      </c>
      <c r="L177" s="1">
        <f t="shared" si="4"/>
        <v>0.32396945839350716</v>
      </c>
      <c r="M177" s="14">
        <f t="shared" si="5"/>
        <v>0</v>
      </c>
    </row>
    <row r="178" spans="1:13" x14ac:dyDescent="0.25">
      <c r="A178" t="s">
        <v>37</v>
      </c>
      <c r="B178" t="s">
        <v>38</v>
      </c>
      <c r="C178">
        <v>1994</v>
      </c>
      <c r="D178">
        <v>8</v>
      </c>
      <c r="E178">
        <v>0.57999999999999996</v>
      </c>
      <c r="F178">
        <v>1.24</v>
      </c>
      <c r="G178">
        <v>2.11</v>
      </c>
      <c r="H178">
        <v>3.8099999999999801</v>
      </c>
      <c r="I178">
        <v>31</v>
      </c>
      <c r="J178">
        <v>10</v>
      </c>
      <c r="K178" t="s">
        <v>214</v>
      </c>
      <c r="L178" s="1">
        <f t="shared" si="4"/>
        <v>0.14653157567313591</v>
      </c>
      <c r="M178" s="14">
        <f t="shared" si="5"/>
        <v>0</v>
      </c>
    </row>
    <row r="179" spans="1:13" x14ac:dyDescent="0.25">
      <c r="A179" t="s">
        <v>37</v>
      </c>
      <c r="B179" t="s">
        <v>38</v>
      </c>
      <c r="C179">
        <v>1994</v>
      </c>
      <c r="D179">
        <v>9</v>
      </c>
      <c r="E179">
        <v>0.12</v>
      </c>
      <c r="F179">
        <v>0.39000000000000701</v>
      </c>
      <c r="G179">
        <v>0.880000000000006</v>
      </c>
      <c r="H179">
        <v>2.4699999999999802</v>
      </c>
      <c r="I179">
        <v>35</v>
      </c>
      <c r="J179">
        <v>6</v>
      </c>
      <c r="K179" t="s">
        <v>215</v>
      </c>
      <c r="L179" s="1">
        <f t="shared" si="4"/>
        <v>-1.0136391959600501</v>
      </c>
      <c r="M179" s="14">
        <f t="shared" si="5"/>
        <v>0</v>
      </c>
    </row>
    <row r="180" spans="1:13" x14ac:dyDescent="0.25">
      <c r="A180" t="s">
        <v>37</v>
      </c>
      <c r="B180" t="s">
        <v>38</v>
      </c>
      <c r="C180">
        <v>1994</v>
      </c>
      <c r="D180">
        <v>10</v>
      </c>
      <c r="E180">
        <v>0.42</v>
      </c>
      <c r="F180">
        <v>0.82000000000000695</v>
      </c>
      <c r="G180">
        <v>1.01</v>
      </c>
      <c r="H180">
        <v>1.5999999999999801</v>
      </c>
      <c r="I180">
        <v>51</v>
      </c>
      <c r="J180">
        <v>10</v>
      </c>
      <c r="K180" t="s">
        <v>216</v>
      </c>
      <c r="L180" s="1">
        <f t="shared" si="4"/>
        <v>-0.42672927619266887</v>
      </c>
      <c r="M180" s="14">
        <f t="shared" si="5"/>
        <v>0</v>
      </c>
    </row>
    <row r="181" spans="1:13" x14ac:dyDescent="0.25">
      <c r="A181" t="s">
        <v>37</v>
      </c>
      <c r="B181" t="s">
        <v>38</v>
      </c>
      <c r="C181">
        <v>1994</v>
      </c>
      <c r="D181">
        <v>11</v>
      </c>
      <c r="E181">
        <v>0.49</v>
      </c>
      <c r="F181">
        <v>1.04</v>
      </c>
      <c r="G181">
        <v>1.43</v>
      </c>
      <c r="H181">
        <v>1.94999999999998</v>
      </c>
      <c r="I181">
        <v>78</v>
      </c>
      <c r="J181">
        <v>9</v>
      </c>
      <c r="K181" t="s">
        <v>217</v>
      </c>
      <c r="L181" s="1">
        <f t="shared" si="4"/>
        <v>-0.12644978235820417</v>
      </c>
      <c r="M181" s="14">
        <f t="shared" si="5"/>
        <v>0</v>
      </c>
    </row>
    <row r="182" spans="1:13" x14ac:dyDescent="0.25">
      <c r="A182" t="s">
        <v>37</v>
      </c>
      <c r="B182" t="s">
        <v>38</v>
      </c>
      <c r="C182">
        <v>1994</v>
      </c>
      <c r="D182">
        <v>12</v>
      </c>
      <c r="E182">
        <v>0.21</v>
      </c>
      <c r="F182">
        <v>0.50000000000000699</v>
      </c>
      <c r="G182">
        <v>0.95000000000000595</v>
      </c>
      <c r="H182">
        <v>1.95999999999998</v>
      </c>
      <c r="I182">
        <v>46</v>
      </c>
      <c r="J182">
        <v>9</v>
      </c>
      <c r="K182" t="s">
        <v>218</v>
      </c>
      <c r="L182" s="1">
        <f t="shared" si="4"/>
        <v>-0.86349944904281306</v>
      </c>
      <c r="M182" s="14">
        <f t="shared" si="5"/>
        <v>0</v>
      </c>
    </row>
    <row r="183" spans="1:13" x14ac:dyDescent="0.25">
      <c r="A183" t="s">
        <v>37</v>
      </c>
      <c r="B183" t="s">
        <v>38</v>
      </c>
      <c r="C183">
        <v>1995</v>
      </c>
      <c r="D183">
        <v>1</v>
      </c>
      <c r="E183">
        <v>0.23</v>
      </c>
      <c r="F183">
        <v>0.90000000000000602</v>
      </c>
      <c r="G183">
        <v>1.19</v>
      </c>
      <c r="H183">
        <v>2.1799999999999802</v>
      </c>
      <c r="I183">
        <v>82</v>
      </c>
      <c r="J183">
        <v>11</v>
      </c>
      <c r="K183" t="s">
        <v>219</v>
      </c>
      <c r="L183" s="1">
        <f t="shared" si="4"/>
        <v>-0.31753673298013407</v>
      </c>
      <c r="M183" s="14">
        <f t="shared" si="5"/>
        <v>0</v>
      </c>
    </row>
    <row r="184" spans="1:13" x14ac:dyDescent="0.25">
      <c r="A184" t="s">
        <v>37</v>
      </c>
      <c r="B184" t="s">
        <v>38</v>
      </c>
      <c r="C184">
        <v>1995</v>
      </c>
      <c r="D184">
        <v>2</v>
      </c>
      <c r="E184">
        <v>0.21</v>
      </c>
      <c r="F184">
        <v>0.61000000000000598</v>
      </c>
      <c r="G184">
        <v>0.82000000000000595</v>
      </c>
      <c r="H184">
        <v>1.43999999999998</v>
      </c>
      <c r="I184">
        <v>32</v>
      </c>
      <c r="J184">
        <v>9</v>
      </c>
      <c r="K184" t="s">
        <v>220</v>
      </c>
      <c r="L184" s="1">
        <f t="shared" si="4"/>
        <v>-0.71335970212557731</v>
      </c>
      <c r="M184" s="14">
        <f t="shared" si="5"/>
        <v>0</v>
      </c>
    </row>
    <row r="185" spans="1:13" x14ac:dyDescent="0.25">
      <c r="A185" t="s">
        <v>37</v>
      </c>
      <c r="B185" t="s">
        <v>38</v>
      </c>
      <c r="C185">
        <v>1995</v>
      </c>
      <c r="D185">
        <v>3</v>
      </c>
      <c r="E185">
        <v>0.37</v>
      </c>
      <c r="F185">
        <v>1.49</v>
      </c>
      <c r="G185">
        <v>2.1</v>
      </c>
      <c r="H185">
        <v>2.5499999999999798</v>
      </c>
      <c r="I185">
        <v>42</v>
      </c>
      <c r="J185">
        <v>7</v>
      </c>
      <c r="K185" t="s">
        <v>221</v>
      </c>
      <c r="L185" s="1">
        <f t="shared" si="4"/>
        <v>0.48775827321231108</v>
      </c>
      <c r="M185" s="14">
        <f t="shared" si="5"/>
        <v>0</v>
      </c>
    </row>
    <row r="186" spans="1:13" x14ac:dyDescent="0.25">
      <c r="A186" t="s">
        <v>37</v>
      </c>
      <c r="B186" t="s">
        <v>38</v>
      </c>
      <c r="C186">
        <v>1995</v>
      </c>
      <c r="D186">
        <v>4</v>
      </c>
      <c r="E186">
        <v>0.46</v>
      </c>
      <c r="F186">
        <v>0.80000000000000604</v>
      </c>
      <c r="G186">
        <v>1.25</v>
      </c>
      <c r="H186">
        <v>2.0099999999999798</v>
      </c>
      <c r="I186">
        <v>56</v>
      </c>
      <c r="J186">
        <v>16</v>
      </c>
      <c r="K186" t="s">
        <v>222</v>
      </c>
      <c r="L186" s="1">
        <f t="shared" si="4"/>
        <v>-0.45402741199580415</v>
      </c>
      <c r="M186" s="14">
        <f t="shared" si="5"/>
        <v>0</v>
      </c>
    </row>
    <row r="187" spans="1:13" x14ac:dyDescent="0.25">
      <c r="A187" t="s">
        <v>37</v>
      </c>
      <c r="B187" t="s">
        <v>38</v>
      </c>
      <c r="C187">
        <v>1995</v>
      </c>
      <c r="D187">
        <v>5</v>
      </c>
      <c r="E187">
        <v>1.6</v>
      </c>
      <c r="F187">
        <v>3.9</v>
      </c>
      <c r="G187">
        <v>6.39</v>
      </c>
      <c r="H187">
        <v>7.8099999999999801</v>
      </c>
      <c r="I187">
        <v>110</v>
      </c>
      <c r="J187">
        <v>17</v>
      </c>
      <c r="K187" t="s">
        <v>223</v>
      </c>
      <c r="L187" s="1">
        <f t="shared" si="4"/>
        <v>3.7771836374899594</v>
      </c>
      <c r="M187" s="1">
        <f t="shared" si="5"/>
        <v>3.9</v>
      </c>
    </row>
    <row r="188" spans="1:13" x14ac:dyDescent="0.25">
      <c r="A188" t="s">
        <v>37</v>
      </c>
      <c r="B188" t="s">
        <v>38</v>
      </c>
      <c r="C188">
        <v>1995</v>
      </c>
      <c r="D188">
        <v>6</v>
      </c>
      <c r="E188">
        <v>0.55000000000000004</v>
      </c>
      <c r="F188">
        <v>1.26</v>
      </c>
      <c r="G188">
        <v>1.58</v>
      </c>
      <c r="H188">
        <v>2.1299999999999799</v>
      </c>
      <c r="I188">
        <v>34</v>
      </c>
      <c r="J188">
        <v>13</v>
      </c>
      <c r="K188" t="s">
        <v>224</v>
      </c>
      <c r="L188" s="1">
        <f t="shared" si="4"/>
        <v>0.17382971147626994</v>
      </c>
      <c r="M188" s="14">
        <f t="shared" si="5"/>
        <v>0</v>
      </c>
    </row>
    <row r="189" spans="1:13" x14ac:dyDescent="0.25">
      <c r="A189" t="s">
        <v>37</v>
      </c>
      <c r="B189" t="s">
        <v>38</v>
      </c>
      <c r="C189">
        <v>1995</v>
      </c>
      <c r="D189">
        <v>7</v>
      </c>
      <c r="E189">
        <v>0.74</v>
      </c>
      <c r="F189">
        <v>1</v>
      </c>
      <c r="G189">
        <v>1.62</v>
      </c>
      <c r="H189">
        <v>2.5499999999999798</v>
      </c>
      <c r="I189">
        <v>22</v>
      </c>
      <c r="J189">
        <v>10</v>
      </c>
      <c r="K189" t="s">
        <v>225</v>
      </c>
      <c r="L189" s="1">
        <f t="shared" si="4"/>
        <v>-0.18104605396447224</v>
      </c>
      <c r="M189" s="14">
        <f t="shared" si="5"/>
        <v>0</v>
      </c>
    </row>
    <row r="190" spans="1:13" x14ac:dyDescent="0.25">
      <c r="A190" t="s">
        <v>37</v>
      </c>
      <c r="B190" t="s">
        <v>38</v>
      </c>
      <c r="C190">
        <v>1995</v>
      </c>
      <c r="D190">
        <v>8</v>
      </c>
      <c r="E190">
        <v>0.62</v>
      </c>
      <c r="F190">
        <v>1.49</v>
      </c>
      <c r="G190">
        <v>2.54</v>
      </c>
      <c r="H190">
        <v>4.6699999999999804</v>
      </c>
      <c r="I190">
        <v>26</v>
      </c>
      <c r="J190">
        <v>10</v>
      </c>
      <c r="K190" t="s">
        <v>226</v>
      </c>
      <c r="L190" s="1">
        <f t="shared" si="4"/>
        <v>0.48775827321231108</v>
      </c>
      <c r="M190" s="14">
        <f t="shared" si="5"/>
        <v>0</v>
      </c>
    </row>
    <row r="191" spans="1:13" x14ac:dyDescent="0.25">
      <c r="A191" t="s">
        <v>37</v>
      </c>
      <c r="B191" t="s">
        <v>38</v>
      </c>
      <c r="C191">
        <v>1995</v>
      </c>
      <c r="D191">
        <v>9</v>
      </c>
      <c r="E191">
        <v>0.11</v>
      </c>
      <c r="F191">
        <v>0.80000000000000704</v>
      </c>
      <c r="G191">
        <v>2.04</v>
      </c>
      <c r="H191">
        <v>4.0299999999999798</v>
      </c>
      <c r="I191">
        <v>20</v>
      </c>
      <c r="J191">
        <v>6</v>
      </c>
      <c r="K191" t="s">
        <v>227</v>
      </c>
      <c r="L191" s="1">
        <f t="shared" si="4"/>
        <v>-0.45402741199580277</v>
      </c>
      <c r="M191" s="14">
        <f t="shared" si="5"/>
        <v>0</v>
      </c>
    </row>
    <row r="192" spans="1:13" x14ac:dyDescent="0.25">
      <c r="A192" t="s">
        <v>37</v>
      </c>
      <c r="B192" t="s">
        <v>38</v>
      </c>
      <c r="C192">
        <v>1995</v>
      </c>
      <c r="D192">
        <v>10</v>
      </c>
      <c r="E192">
        <v>0.36</v>
      </c>
      <c r="F192">
        <v>0.760000000000008</v>
      </c>
      <c r="G192">
        <v>1.32</v>
      </c>
      <c r="H192">
        <v>2.0799999999999801</v>
      </c>
      <c r="I192">
        <v>26</v>
      </c>
      <c r="J192">
        <v>12</v>
      </c>
      <c r="K192" t="s">
        <v>228</v>
      </c>
      <c r="L192" s="1">
        <f t="shared" si="4"/>
        <v>-0.50862368360206944</v>
      </c>
      <c r="M192" s="14">
        <f t="shared" si="5"/>
        <v>0</v>
      </c>
    </row>
    <row r="193" spans="1:13" x14ac:dyDescent="0.25">
      <c r="A193" t="s">
        <v>37</v>
      </c>
      <c r="B193" t="s">
        <v>38</v>
      </c>
      <c r="C193">
        <v>1995</v>
      </c>
      <c r="D193">
        <v>11</v>
      </c>
      <c r="E193">
        <v>0.43</v>
      </c>
      <c r="F193">
        <v>0.96000000000000696</v>
      </c>
      <c r="G193">
        <v>1.22</v>
      </c>
      <c r="H193">
        <v>2.49999999999998</v>
      </c>
      <c r="I193">
        <v>17</v>
      </c>
      <c r="J193">
        <v>7</v>
      </c>
      <c r="K193" t="s">
        <v>229</v>
      </c>
      <c r="L193" s="1">
        <f t="shared" si="4"/>
        <v>-0.23564232557073078</v>
      </c>
      <c r="M193" s="14">
        <f t="shared" si="5"/>
        <v>0</v>
      </c>
    </row>
    <row r="194" spans="1:13" x14ac:dyDescent="0.25">
      <c r="A194" t="s">
        <v>37</v>
      </c>
      <c r="B194" t="s">
        <v>38</v>
      </c>
      <c r="C194">
        <v>1995</v>
      </c>
      <c r="D194">
        <v>12</v>
      </c>
      <c r="E194">
        <v>0.22</v>
      </c>
      <c r="F194">
        <v>0.80000000000000804</v>
      </c>
      <c r="G194">
        <v>1.48</v>
      </c>
      <c r="H194">
        <v>2.0699999999999799</v>
      </c>
      <c r="I194">
        <v>52</v>
      </c>
      <c r="J194">
        <v>8</v>
      </c>
      <c r="K194" t="s">
        <v>230</v>
      </c>
      <c r="L194" s="1">
        <f t="shared" si="4"/>
        <v>-0.45402741199580143</v>
      </c>
      <c r="M194" s="14">
        <f t="shared" si="5"/>
        <v>0</v>
      </c>
    </row>
    <row r="195" spans="1:13" x14ac:dyDescent="0.25">
      <c r="A195" t="s">
        <v>37</v>
      </c>
      <c r="B195" t="s">
        <v>38</v>
      </c>
      <c r="C195">
        <v>1996</v>
      </c>
      <c r="D195">
        <v>1</v>
      </c>
      <c r="E195">
        <v>0.6</v>
      </c>
      <c r="F195">
        <v>0.97000000000000797</v>
      </c>
      <c r="G195">
        <v>1.1200000000000001</v>
      </c>
      <c r="H195">
        <v>1.95999999999998</v>
      </c>
      <c r="I195">
        <v>79</v>
      </c>
      <c r="J195">
        <v>14</v>
      </c>
      <c r="K195" t="s">
        <v>231</v>
      </c>
      <c r="L195" s="1">
        <f t="shared" si="4"/>
        <v>-0.22199325766916239</v>
      </c>
      <c r="M195" s="14">
        <f t="shared" si="5"/>
        <v>0</v>
      </c>
    </row>
    <row r="196" spans="1:13" x14ac:dyDescent="0.25">
      <c r="A196" t="s">
        <v>37</v>
      </c>
      <c r="B196" t="s">
        <v>38</v>
      </c>
      <c r="C196">
        <v>1996</v>
      </c>
      <c r="D196">
        <v>2</v>
      </c>
      <c r="E196">
        <v>0.1</v>
      </c>
      <c r="F196">
        <v>0.25000000000000799</v>
      </c>
      <c r="G196">
        <v>0.43000000000000599</v>
      </c>
      <c r="H196">
        <v>0.91999999999998305</v>
      </c>
      <c r="I196">
        <v>22</v>
      </c>
      <c r="J196">
        <v>5</v>
      </c>
      <c r="K196" t="s">
        <v>232</v>
      </c>
      <c r="L196" s="1">
        <f t="shared" ref="L196:L259" si="6">(F196-F$2)/F$1</f>
        <v>-1.2047261465819867</v>
      </c>
      <c r="M196" s="14">
        <f t="shared" ref="M196:M259" si="7">F196*(F196&gt;3)</f>
        <v>0</v>
      </c>
    </row>
    <row r="197" spans="1:13" x14ac:dyDescent="0.25">
      <c r="A197" t="s">
        <v>37</v>
      </c>
      <c r="B197" t="s">
        <v>38</v>
      </c>
      <c r="C197">
        <v>1996</v>
      </c>
      <c r="D197">
        <v>3</v>
      </c>
      <c r="E197">
        <v>0.56999999999999995</v>
      </c>
      <c r="F197">
        <v>1.01</v>
      </c>
      <c r="G197">
        <v>1.39</v>
      </c>
      <c r="H197">
        <v>2.3399999999999799</v>
      </c>
      <c r="I197">
        <v>42</v>
      </c>
      <c r="J197">
        <v>9</v>
      </c>
      <c r="K197" t="s">
        <v>233</v>
      </c>
      <c r="L197" s="1">
        <f t="shared" si="6"/>
        <v>-0.16739698606290523</v>
      </c>
      <c r="M197" s="14">
        <f t="shared" si="7"/>
        <v>0</v>
      </c>
    </row>
    <row r="198" spans="1:13" x14ac:dyDescent="0.25">
      <c r="A198" t="s">
        <v>37</v>
      </c>
      <c r="B198" t="s">
        <v>38</v>
      </c>
      <c r="C198">
        <v>1996</v>
      </c>
      <c r="D198">
        <v>4</v>
      </c>
      <c r="E198">
        <v>0.55000000000000004</v>
      </c>
      <c r="F198">
        <v>1.86</v>
      </c>
      <c r="G198">
        <v>2.72</v>
      </c>
      <c r="H198">
        <v>4.76999999999998</v>
      </c>
      <c r="I198">
        <v>65</v>
      </c>
      <c r="J198">
        <v>12</v>
      </c>
      <c r="K198" t="s">
        <v>234</v>
      </c>
      <c r="L198" s="1">
        <f t="shared" si="6"/>
        <v>0.9927737855702905</v>
      </c>
      <c r="M198" s="14">
        <f t="shared" si="7"/>
        <v>0</v>
      </c>
    </row>
    <row r="199" spans="1:13" x14ac:dyDescent="0.25">
      <c r="A199" t="s">
        <v>37</v>
      </c>
      <c r="B199" t="s">
        <v>38</v>
      </c>
      <c r="C199">
        <v>1996</v>
      </c>
      <c r="D199">
        <v>5</v>
      </c>
      <c r="E199">
        <v>0.88</v>
      </c>
      <c r="F199">
        <v>1.59</v>
      </c>
      <c r="G199">
        <v>2.37</v>
      </c>
      <c r="H199">
        <v>4.3199999999999799</v>
      </c>
      <c r="I199">
        <v>50</v>
      </c>
      <c r="J199">
        <v>15</v>
      </c>
      <c r="K199" t="s">
        <v>235</v>
      </c>
      <c r="L199" s="1">
        <f t="shared" si="6"/>
        <v>0.62424895222798127</v>
      </c>
      <c r="M199" s="14">
        <f t="shared" si="7"/>
        <v>0</v>
      </c>
    </row>
    <row r="200" spans="1:13" x14ac:dyDescent="0.25">
      <c r="A200" t="s">
        <v>37</v>
      </c>
      <c r="B200" t="s">
        <v>38</v>
      </c>
      <c r="C200">
        <v>1996</v>
      </c>
      <c r="D200">
        <v>6</v>
      </c>
      <c r="E200">
        <v>0.44</v>
      </c>
      <c r="F200">
        <v>1</v>
      </c>
      <c r="G200">
        <v>1.95</v>
      </c>
      <c r="H200">
        <v>2.9199999999999799</v>
      </c>
      <c r="I200">
        <v>41</v>
      </c>
      <c r="J200">
        <v>8</v>
      </c>
      <c r="K200" t="s">
        <v>236</v>
      </c>
      <c r="L200" s="1">
        <f t="shared" si="6"/>
        <v>-0.18104605396447224</v>
      </c>
      <c r="M200" s="14">
        <f t="shared" si="7"/>
        <v>0</v>
      </c>
    </row>
    <row r="201" spans="1:13" x14ac:dyDescent="0.25">
      <c r="A201" t="s">
        <v>37</v>
      </c>
      <c r="B201" t="s">
        <v>38</v>
      </c>
      <c r="C201">
        <v>1996</v>
      </c>
      <c r="D201">
        <v>7</v>
      </c>
      <c r="E201">
        <v>0.91</v>
      </c>
      <c r="F201">
        <v>2.59</v>
      </c>
      <c r="G201">
        <v>2.7002999999999999</v>
      </c>
      <c r="H201">
        <v>3.4100999999999799</v>
      </c>
      <c r="I201">
        <v>60</v>
      </c>
      <c r="J201">
        <v>13</v>
      </c>
      <c r="K201" t="s">
        <v>237</v>
      </c>
      <c r="L201" s="1">
        <f t="shared" si="6"/>
        <v>1.9891557423846817</v>
      </c>
      <c r="M201" s="14">
        <f t="shared" si="7"/>
        <v>0</v>
      </c>
    </row>
    <row r="202" spans="1:13" x14ac:dyDescent="0.25">
      <c r="A202" t="s">
        <v>37</v>
      </c>
      <c r="B202" t="s">
        <v>38</v>
      </c>
      <c r="C202">
        <v>1996</v>
      </c>
      <c r="D202">
        <v>8</v>
      </c>
      <c r="E202">
        <v>0.86</v>
      </c>
      <c r="F202">
        <v>1.3</v>
      </c>
      <c r="G202">
        <v>2.0503</v>
      </c>
      <c r="H202">
        <v>2.7311999999999799</v>
      </c>
      <c r="I202">
        <v>40</v>
      </c>
      <c r="J202">
        <v>10</v>
      </c>
      <c r="K202" t="s">
        <v>238</v>
      </c>
      <c r="L202" s="1">
        <f t="shared" si="6"/>
        <v>0.22842598308253803</v>
      </c>
      <c r="M202" s="14">
        <f t="shared" si="7"/>
        <v>0</v>
      </c>
    </row>
    <row r="203" spans="1:13" x14ac:dyDescent="0.25">
      <c r="A203" t="s">
        <v>37</v>
      </c>
      <c r="B203" t="s">
        <v>38</v>
      </c>
      <c r="C203">
        <v>1996</v>
      </c>
      <c r="D203">
        <v>9</v>
      </c>
      <c r="E203">
        <v>0.6</v>
      </c>
      <c r="F203">
        <v>1.2301</v>
      </c>
      <c r="G203">
        <v>1.5403</v>
      </c>
      <c r="H203">
        <v>1.91119999999998</v>
      </c>
      <c r="I203">
        <v>68</v>
      </c>
      <c r="J203">
        <v>12</v>
      </c>
      <c r="K203" t="s">
        <v>239</v>
      </c>
      <c r="L203" s="1">
        <f t="shared" si="6"/>
        <v>0.13301899845058454</v>
      </c>
      <c r="M203" s="14">
        <f t="shared" si="7"/>
        <v>0</v>
      </c>
    </row>
    <row r="204" spans="1:13" x14ac:dyDescent="0.25">
      <c r="A204" t="s">
        <v>37</v>
      </c>
      <c r="B204" t="s">
        <v>38</v>
      </c>
      <c r="C204">
        <v>1996</v>
      </c>
      <c r="D204">
        <v>10</v>
      </c>
      <c r="E204">
        <v>0.45</v>
      </c>
      <c r="F204">
        <v>0.90020000000000899</v>
      </c>
      <c r="G204">
        <v>1.4305000000000001</v>
      </c>
      <c r="H204">
        <v>1.61109999999998</v>
      </c>
      <c r="I204">
        <v>69</v>
      </c>
      <c r="J204">
        <v>10</v>
      </c>
      <c r="K204" t="s">
        <v>240</v>
      </c>
      <c r="L204" s="1">
        <f t="shared" si="6"/>
        <v>-0.31726375162209869</v>
      </c>
      <c r="M204" s="14">
        <f t="shared" si="7"/>
        <v>0</v>
      </c>
    </row>
    <row r="205" spans="1:13" x14ac:dyDescent="0.25">
      <c r="A205" t="s">
        <v>37</v>
      </c>
      <c r="B205" t="s">
        <v>38</v>
      </c>
      <c r="C205">
        <v>1996</v>
      </c>
      <c r="D205">
        <v>11</v>
      </c>
      <c r="E205">
        <v>0.38</v>
      </c>
      <c r="F205">
        <v>1.87</v>
      </c>
      <c r="G205">
        <v>2.34</v>
      </c>
      <c r="H205">
        <v>3.20009999999998</v>
      </c>
      <c r="I205">
        <v>126</v>
      </c>
      <c r="J205">
        <v>15</v>
      </c>
      <c r="K205" t="s">
        <v>241</v>
      </c>
      <c r="L205" s="1">
        <f t="shared" si="6"/>
        <v>1.0064228534718576</v>
      </c>
      <c r="M205" s="14">
        <f t="shared" si="7"/>
        <v>0</v>
      </c>
    </row>
    <row r="206" spans="1:13" x14ac:dyDescent="0.25">
      <c r="A206" t="s">
        <v>37</v>
      </c>
      <c r="B206" t="s">
        <v>38</v>
      </c>
      <c r="C206">
        <v>1996</v>
      </c>
      <c r="D206">
        <v>12</v>
      </c>
      <c r="E206">
        <v>0.26</v>
      </c>
      <c r="F206">
        <v>0.360300000000008</v>
      </c>
      <c r="G206">
        <v>0.50010000000000598</v>
      </c>
      <c r="H206">
        <v>0.62049999999998495</v>
      </c>
      <c r="I206">
        <v>85</v>
      </c>
      <c r="J206">
        <v>14</v>
      </c>
      <c r="K206" t="s">
        <v>242</v>
      </c>
      <c r="L206" s="1">
        <f t="shared" si="6"/>
        <v>-1.0541769276277027</v>
      </c>
      <c r="M206" s="14">
        <f t="shared" si="7"/>
        <v>0</v>
      </c>
    </row>
    <row r="207" spans="1:13" x14ac:dyDescent="0.25">
      <c r="A207" t="s">
        <v>37</v>
      </c>
      <c r="B207" t="s">
        <v>38</v>
      </c>
      <c r="C207">
        <v>1997</v>
      </c>
      <c r="D207">
        <v>1</v>
      </c>
      <c r="E207">
        <v>0.21</v>
      </c>
      <c r="F207">
        <v>0.65000000000000802</v>
      </c>
      <c r="G207">
        <v>0.770100000000007</v>
      </c>
      <c r="H207">
        <v>1.17109999999998</v>
      </c>
      <c r="I207">
        <v>91</v>
      </c>
      <c r="J207">
        <v>18</v>
      </c>
      <c r="K207" t="s">
        <v>243</v>
      </c>
      <c r="L207" s="1">
        <f t="shared" si="6"/>
        <v>-0.65876343051930653</v>
      </c>
      <c r="M207" s="14">
        <f t="shared" si="7"/>
        <v>0</v>
      </c>
    </row>
    <row r="208" spans="1:13" x14ac:dyDescent="0.25">
      <c r="A208" t="s">
        <v>37</v>
      </c>
      <c r="B208" t="s">
        <v>38</v>
      </c>
      <c r="C208">
        <v>1997</v>
      </c>
      <c r="D208">
        <v>2</v>
      </c>
      <c r="E208">
        <v>0.28999999999999998</v>
      </c>
      <c r="F208">
        <v>1.05</v>
      </c>
      <c r="G208">
        <v>1.82</v>
      </c>
      <c r="H208">
        <v>2.2102999999999802</v>
      </c>
      <c r="I208">
        <v>149</v>
      </c>
      <c r="J208">
        <v>20</v>
      </c>
      <c r="K208" t="s">
        <v>244</v>
      </c>
      <c r="L208" s="1">
        <f t="shared" si="6"/>
        <v>-0.11280071445663716</v>
      </c>
      <c r="M208" s="14">
        <f t="shared" si="7"/>
        <v>0</v>
      </c>
    </row>
    <row r="209" spans="1:13" x14ac:dyDescent="0.25">
      <c r="A209" t="s">
        <v>37</v>
      </c>
      <c r="B209" t="s">
        <v>38</v>
      </c>
      <c r="C209">
        <v>1997</v>
      </c>
      <c r="D209">
        <v>3</v>
      </c>
      <c r="E209">
        <v>0.18</v>
      </c>
      <c r="F209">
        <v>0.42000000000000798</v>
      </c>
      <c r="G209">
        <v>0.72000000000000697</v>
      </c>
      <c r="H209">
        <v>1.9303999999999799</v>
      </c>
      <c r="I209">
        <v>99</v>
      </c>
      <c r="J209">
        <v>13</v>
      </c>
      <c r="K209" t="s">
        <v>245</v>
      </c>
      <c r="L209" s="1">
        <f t="shared" si="6"/>
        <v>-0.97269199225534786</v>
      </c>
      <c r="M209" s="14">
        <f t="shared" si="7"/>
        <v>0</v>
      </c>
    </row>
    <row r="210" spans="1:13" x14ac:dyDescent="0.25">
      <c r="A210" t="s">
        <v>37</v>
      </c>
      <c r="B210" t="s">
        <v>38</v>
      </c>
      <c r="C210">
        <v>1997</v>
      </c>
      <c r="D210">
        <v>4</v>
      </c>
      <c r="E210">
        <v>0.25</v>
      </c>
      <c r="F210">
        <v>0.48010000000000902</v>
      </c>
      <c r="G210">
        <v>0.74020000000000696</v>
      </c>
      <c r="H210">
        <v>1.05089999999998</v>
      </c>
      <c r="I210">
        <v>94</v>
      </c>
      <c r="J210">
        <v>16</v>
      </c>
      <c r="K210" t="s">
        <v>246</v>
      </c>
      <c r="L210" s="1">
        <f t="shared" si="6"/>
        <v>-0.89066109416692851</v>
      </c>
      <c r="M210" s="14">
        <f t="shared" si="7"/>
        <v>0</v>
      </c>
    </row>
    <row r="211" spans="1:13" x14ac:dyDescent="0.25">
      <c r="A211" t="s">
        <v>37</v>
      </c>
      <c r="B211" t="s">
        <v>38</v>
      </c>
      <c r="C211">
        <v>1997</v>
      </c>
      <c r="D211">
        <v>5</v>
      </c>
      <c r="E211">
        <v>0.49</v>
      </c>
      <c r="F211">
        <v>1.1301000000000001</v>
      </c>
      <c r="G211">
        <v>1.2302999999999999</v>
      </c>
      <c r="H211">
        <v>1.33119999999998</v>
      </c>
      <c r="I211">
        <v>113</v>
      </c>
      <c r="J211">
        <v>19</v>
      </c>
      <c r="K211" t="s">
        <v>247</v>
      </c>
      <c r="L211" s="1">
        <f t="shared" si="6"/>
        <v>-3.4716805650853427E-3</v>
      </c>
      <c r="M211" s="14">
        <f t="shared" si="7"/>
        <v>0</v>
      </c>
    </row>
    <row r="212" spans="1:13" x14ac:dyDescent="0.25">
      <c r="A212" t="s">
        <v>37</v>
      </c>
      <c r="B212" t="s">
        <v>38</v>
      </c>
      <c r="C212">
        <v>1997</v>
      </c>
      <c r="D212">
        <v>6</v>
      </c>
      <c r="E212">
        <v>0.6</v>
      </c>
      <c r="F212">
        <v>1.0202</v>
      </c>
      <c r="G212">
        <v>1.1204000000000001</v>
      </c>
      <c r="H212">
        <v>1.82069999999998</v>
      </c>
      <c r="I212">
        <v>71</v>
      </c>
      <c r="J212">
        <v>16</v>
      </c>
      <c r="K212" t="s">
        <v>248</v>
      </c>
      <c r="L212" s="1">
        <f t="shared" si="6"/>
        <v>-0.1534749368033069</v>
      </c>
      <c r="M212" s="14">
        <f t="shared" si="7"/>
        <v>0</v>
      </c>
    </row>
    <row r="213" spans="1:13" x14ac:dyDescent="0.25">
      <c r="A213" t="s">
        <v>37</v>
      </c>
      <c r="B213" t="s">
        <v>38</v>
      </c>
      <c r="C213">
        <v>1997</v>
      </c>
      <c r="D213">
        <v>7</v>
      </c>
      <c r="E213">
        <v>1.19</v>
      </c>
      <c r="F213">
        <v>1.3803000000000001</v>
      </c>
      <c r="G213">
        <v>1.4607000000000001</v>
      </c>
      <c r="H213">
        <v>1.47179999999998</v>
      </c>
      <c r="I213">
        <v>21</v>
      </c>
      <c r="J213">
        <v>8</v>
      </c>
      <c r="K213" t="s">
        <v>249</v>
      </c>
      <c r="L213" s="1">
        <f t="shared" si="6"/>
        <v>0.33802799833212116</v>
      </c>
      <c r="M213" s="14">
        <f t="shared" si="7"/>
        <v>0</v>
      </c>
    </row>
    <row r="214" spans="1:13" x14ac:dyDescent="0.25">
      <c r="A214" t="s">
        <v>37</v>
      </c>
      <c r="B214" t="s">
        <v>38</v>
      </c>
      <c r="C214">
        <v>1997</v>
      </c>
      <c r="D214">
        <v>8</v>
      </c>
      <c r="E214">
        <v>0.7</v>
      </c>
      <c r="F214">
        <v>1.2201</v>
      </c>
      <c r="G214">
        <v>1.4907999999999999</v>
      </c>
      <c r="H214">
        <v>2.58059999999998</v>
      </c>
      <c r="I214">
        <v>88</v>
      </c>
      <c r="J214">
        <v>15</v>
      </c>
      <c r="K214" t="s">
        <v>250</v>
      </c>
      <c r="L214" s="1">
        <f t="shared" si="6"/>
        <v>0.11936993054901752</v>
      </c>
      <c r="M214" s="14">
        <f t="shared" si="7"/>
        <v>0</v>
      </c>
    </row>
    <row r="215" spans="1:13" x14ac:dyDescent="0.25">
      <c r="A215" t="s">
        <v>37</v>
      </c>
      <c r="B215" t="s">
        <v>38</v>
      </c>
      <c r="C215">
        <v>1997</v>
      </c>
      <c r="D215">
        <v>9</v>
      </c>
      <c r="E215">
        <v>1.1200000000000001</v>
      </c>
      <c r="F215">
        <v>1.5002</v>
      </c>
      <c r="G215">
        <v>1.6406000000000001</v>
      </c>
      <c r="H215">
        <v>2.43139999999998</v>
      </c>
      <c r="I215">
        <v>59</v>
      </c>
      <c r="J215">
        <v>12</v>
      </c>
      <c r="K215" t="s">
        <v>251</v>
      </c>
      <c r="L215" s="1">
        <f t="shared" si="6"/>
        <v>0.50168032247190941</v>
      </c>
      <c r="M215" s="14">
        <f t="shared" si="7"/>
        <v>0</v>
      </c>
    </row>
    <row r="216" spans="1:13" x14ac:dyDescent="0.25">
      <c r="A216" t="s">
        <v>37</v>
      </c>
      <c r="B216" t="s">
        <v>38</v>
      </c>
      <c r="C216">
        <v>1997</v>
      </c>
      <c r="D216">
        <v>10</v>
      </c>
      <c r="E216">
        <v>0.1</v>
      </c>
      <c r="F216">
        <v>0.37000000000000899</v>
      </c>
      <c r="G216">
        <v>0.53000000000000702</v>
      </c>
      <c r="H216">
        <v>0.64079999999998405</v>
      </c>
      <c r="I216">
        <v>64</v>
      </c>
      <c r="J216">
        <v>10</v>
      </c>
      <c r="K216" t="s">
        <v>252</v>
      </c>
      <c r="L216" s="1">
        <f t="shared" si="6"/>
        <v>-1.0409373317631814</v>
      </c>
      <c r="M216" s="14">
        <f t="shared" si="7"/>
        <v>0</v>
      </c>
    </row>
    <row r="217" spans="1:13" x14ac:dyDescent="0.25">
      <c r="A217" t="s">
        <v>37</v>
      </c>
      <c r="B217" t="s">
        <v>38</v>
      </c>
      <c r="C217">
        <v>1997</v>
      </c>
      <c r="D217">
        <v>11</v>
      </c>
      <c r="E217">
        <v>0.16</v>
      </c>
      <c r="F217">
        <v>0.74000000000000898</v>
      </c>
      <c r="G217">
        <v>1.1100000000000001</v>
      </c>
      <c r="H217">
        <v>1.2004999999999799</v>
      </c>
      <c r="I217">
        <v>159</v>
      </c>
      <c r="J217">
        <v>17</v>
      </c>
      <c r="K217" t="s">
        <v>253</v>
      </c>
      <c r="L217" s="1">
        <f t="shared" si="6"/>
        <v>-0.53592181940520212</v>
      </c>
      <c r="M217" s="14">
        <f t="shared" si="7"/>
        <v>0</v>
      </c>
    </row>
    <row r="218" spans="1:13" x14ac:dyDescent="0.25">
      <c r="A218" t="s">
        <v>37</v>
      </c>
      <c r="B218" t="s">
        <v>38</v>
      </c>
      <c r="C218">
        <v>1997</v>
      </c>
      <c r="D218">
        <v>12</v>
      </c>
      <c r="E218">
        <v>0.17</v>
      </c>
      <c r="F218">
        <v>0.41000000000000902</v>
      </c>
      <c r="G218">
        <v>0.59030000000000704</v>
      </c>
      <c r="H218">
        <v>0.71119999999998396</v>
      </c>
      <c r="I218">
        <v>215</v>
      </c>
      <c r="J218">
        <v>21</v>
      </c>
      <c r="K218" t="s">
        <v>254</v>
      </c>
      <c r="L218" s="1">
        <f t="shared" si="6"/>
        <v>-0.98634106015691336</v>
      </c>
      <c r="M218" s="14">
        <f t="shared" si="7"/>
        <v>0</v>
      </c>
    </row>
    <row r="219" spans="1:13" x14ac:dyDescent="0.25">
      <c r="A219" t="s">
        <v>37</v>
      </c>
      <c r="B219" t="s">
        <v>38</v>
      </c>
      <c r="C219">
        <v>1998</v>
      </c>
      <c r="D219">
        <v>1</v>
      </c>
      <c r="E219">
        <v>0.16</v>
      </c>
      <c r="F219">
        <v>0.52000000000000901</v>
      </c>
      <c r="G219">
        <v>1</v>
      </c>
      <c r="H219">
        <v>1.23039999999998</v>
      </c>
      <c r="I219">
        <v>216</v>
      </c>
      <c r="J219">
        <v>21</v>
      </c>
      <c r="K219" t="s">
        <v>255</v>
      </c>
      <c r="L219" s="1">
        <f t="shared" si="6"/>
        <v>-0.83620131323967628</v>
      </c>
      <c r="M219" s="14">
        <f t="shared" si="7"/>
        <v>0</v>
      </c>
    </row>
    <row r="220" spans="1:13" x14ac:dyDescent="0.25">
      <c r="A220" t="s">
        <v>37</v>
      </c>
      <c r="B220" t="s">
        <v>38</v>
      </c>
      <c r="C220">
        <v>1998</v>
      </c>
      <c r="D220">
        <v>2</v>
      </c>
      <c r="E220">
        <v>0.25</v>
      </c>
      <c r="F220">
        <v>0.59000000000000896</v>
      </c>
      <c r="G220">
        <v>0.70000000000000795</v>
      </c>
      <c r="H220">
        <v>0.99029999999998397</v>
      </c>
      <c r="I220">
        <v>138</v>
      </c>
      <c r="J220">
        <v>16</v>
      </c>
      <c r="K220" t="s">
        <v>256</v>
      </c>
      <c r="L220" s="1">
        <f t="shared" si="6"/>
        <v>-0.74065783792870732</v>
      </c>
      <c r="M220" s="14">
        <f t="shared" si="7"/>
        <v>0</v>
      </c>
    </row>
    <row r="221" spans="1:13" x14ac:dyDescent="0.25">
      <c r="A221" t="s">
        <v>37</v>
      </c>
      <c r="B221" t="s">
        <v>38</v>
      </c>
      <c r="C221">
        <v>1998</v>
      </c>
      <c r="D221">
        <v>3</v>
      </c>
      <c r="E221">
        <v>0.35</v>
      </c>
      <c r="F221">
        <v>0.74030000000000895</v>
      </c>
      <c r="G221">
        <v>0.98030000000000805</v>
      </c>
      <c r="H221">
        <v>1.77049999999998</v>
      </c>
      <c r="I221">
        <v>227</v>
      </c>
      <c r="J221">
        <v>22</v>
      </c>
      <c r="K221" t="s">
        <v>257</v>
      </c>
      <c r="L221" s="1">
        <f t="shared" si="6"/>
        <v>-0.53551234736815523</v>
      </c>
      <c r="M221" s="14">
        <f t="shared" si="7"/>
        <v>0</v>
      </c>
    </row>
    <row r="222" spans="1:13" x14ac:dyDescent="0.25">
      <c r="A222" t="s">
        <v>37</v>
      </c>
      <c r="B222" t="s">
        <v>38</v>
      </c>
      <c r="C222">
        <v>1998</v>
      </c>
      <c r="D222">
        <v>4</v>
      </c>
      <c r="E222">
        <v>0.59</v>
      </c>
      <c r="F222">
        <v>0.91000000000000902</v>
      </c>
      <c r="G222">
        <v>1.67</v>
      </c>
      <c r="H222">
        <v>1.9203999999999799</v>
      </c>
      <c r="I222">
        <v>117</v>
      </c>
      <c r="J222">
        <v>16</v>
      </c>
      <c r="K222" t="s">
        <v>258</v>
      </c>
      <c r="L222" s="1">
        <f t="shared" si="6"/>
        <v>-0.30388766507856296</v>
      </c>
      <c r="M222" s="14">
        <f t="shared" si="7"/>
        <v>0</v>
      </c>
    </row>
    <row r="223" spans="1:13" x14ac:dyDescent="0.25">
      <c r="A223" t="s">
        <v>37</v>
      </c>
      <c r="B223" t="s">
        <v>38</v>
      </c>
      <c r="C223">
        <v>1998</v>
      </c>
      <c r="D223">
        <v>5</v>
      </c>
      <c r="E223">
        <v>0.66</v>
      </c>
      <c r="F223">
        <v>0.88010000000000899</v>
      </c>
      <c r="G223">
        <v>1.0203</v>
      </c>
      <c r="H223">
        <v>1.85109999999998</v>
      </c>
      <c r="I223">
        <v>84</v>
      </c>
      <c r="J223">
        <v>14</v>
      </c>
      <c r="K223" t="s">
        <v>259</v>
      </c>
      <c r="L223" s="1">
        <f t="shared" si="6"/>
        <v>-0.34469837810424842</v>
      </c>
      <c r="M223" s="14">
        <f t="shared" si="7"/>
        <v>0</v>
      </c>
    </row>
    <row r="224" spans="1:13" x14ac:dyDescent="0.25">
      <c r="A224" t="s">
        <v>37</v>
      </c>
      <c r="B224" t="s">
        <v>38</v>
      </c>
      <c r="C224">
        <v>1998</v>
      </c>
      <c r="D224">
        <v>6</v>
      </c>
      <c r="E224">
        <v>0.41</v>
      </c>
      <c r="F224">
        <v>1.07</v>
      </c>
      <c r="G224">
        <v>1.77</v>
      </c>
      <c r="H224">
        <v>2.4602999999999802</v>
      </c>
      <c r="I224">
        <v>123</v>
      </c>
      <c r="J224">
        <v>18</v>
      </c>
      <c r="K224" t="s">
        <v>260</v>
      </c>
      <c r="L224" s="1">
        <f t="shared" si="6"/>
        <v>-8.5502578653503108E-2</v>
      </c>
      <c r="M224" s="14">
        <f t="shared" si="7"/>
        <v>0</v>
      </c>
    </row>
    <row r="225" spans="1:13" x14ac:dyDescent="0.25">
      <c r="A225" t="s">
        <v>37</v>
      </c>
      <c r="B225" t="s">
        <v>38</v>
      </c>
      <c r="C225">
        <v>1998</v>
      </c>
      <c r="D225">
        <v>7</v>
      </c>
      <c r="E225">
        <v>1.25</v>
      </c>
      <c r="F225">
        <v>2.2900000000000098</v>
      </c>
      <c r="G225">
        <v>3.2303000000000002</v>
      </c>
      <c r="H225">
        <v>3.4110999999999798</v>
      </c>
      <c r="I225">
        <v>103</v>
      </c>
      <c r="J225">
        <v>16</v>
      </c>
      <c r="K225" t="s">
        <v>261</v>
      </c>
      <c r="L225" s="1">
        <f t="shared" si="6"/>
        <v>1.5796837053376851</v>
      </c>
      <c r="M225" s="14">
        <f t="shared" si="7"/>
        <v>0</v>
      </c>
    </row>
    <row r="226" spans="1:13" x14ac:dyDescent="0.25">
      <c r="A226" t="s">
        <v>37</v>
      </c>
      <c r="B226" t="s">
        <v>38</v>
      </c>
      <c r="C226">
        <v>1998</v>
      </c>
      <c r="D226">
        <v>8</v>
      </c>
      <c r="E226">
        <v>0.72</v>
      </c>
      <c r="F226">
        <v>1.00030000000001</v>
      </c>
      <c r="G226">
        <v>1.1505000000000001</v>
      </c>
      <c r="H226">
        <v>3.2712999999999801</v>
      </c>
      <c r="I226">
        <v>45</v>
      </c>
      <c r="J226">
        <v>11</v>
      </c>
      <c r="K226" t="s">
        <v>262</v>
      </c>
      <c r="L226" s="1">
        <f t="shared" si="6"/>
        <v>-0.18063658192741164</v>
      </c>
      <c r="M226" s="14">
        <f t="shared" si="7"/>
        <v>0</v>
      </c>
    </row>
    <row r="227" spans="1:13" x14ac:dyDescent="0.25">
      <c r="A227" t="s">
        <v>37</v>
      </c>
      <c r="B227" t="s">
        <v>38</v>
      </c>
      <c r="C227">
        <v>1998</v>
      </c>
      <c r="D227">
        <v>9</v>
      </c>
      <c r="E227">
        <v>0.31</v>
      </c>
      <c r="F227">
        <v>0.79010000000001102</v>
      </c>
      <c r="G227">
        <v>1.6004</v>
      </c>
      <c r="H227">
        <v>2.12099999999998</v>
      </c>
      <c r="I227">
        <v>70</v>
      </c>
      <c r="J227">
        <v>10</v>
      </c>
      <c r="K227" t="s">
        <v>263</v>
      </c>
      <c r="L227" s="1">
        <f t="shared" si="6"/>
        <v>-0.46753998921834866</v>
      </c>
      <c r="M227" s="14">
        <f t="shared" si="7"/>
        <v>0</v>
      </c>
    </row>
    <row r="228" spans="1:13" x14ac:dyDescent="0.25">
      <c r="A228" t="s">
        <v>37</v>
      </c>
      <c r="B228" t="s">
        <v>38</v>
      </c>
      <c r="C228">
        <v>1998</v>
      </c>
      <c r="D228">
        <v>10</v>
      </c>
      <c r="E228">
        <v>0.41</v>
      </c>
      <c r="F228">
        <v>0.62020000000001096</v>
      </c>
      <c r="G228">
        <v>0.65050000000000896</v>
      </c>
      <c r="H228">
        <v>1.14119999999998</v>
      </c>
      <c r="I228">
        <v>81</v>
      </c>
      <c r="J228">
        <v>11</v>
      </c>
      <c r="K228" t="s">
        <v>264</v>
      </c>
      <c r="L228" s="1">
        <f t="shared" si="6"/>
        <v>-0.69943765286597215</v>
      </c>
      <c r="M228" s="14">
        <f t="shared" si="7"/>
        <v>0</v>
      </c>
    </row>
    <row r="229" spans="1:13" x14ac:dyDescent="0.25">
      <c r="A229" t="s">
        <v>37</v>
      </c>
      <c r="B229" t="s">
        <v>38</v>
      </c>
      <c r="C229">
        <v>1998</v>
      </c>
      <c r="D229">
        <v>11</v>
      </c>
      <c r="E229">
        <v>0.31</v>
      </c>
      <c r="F229">
        <v>0.92000000000001103</v>
      </c>
      <c r="G229">
        <v>1.7</v>
      </c>
      <c r="H229">
        <v>2.4304999999999799</v>
      </c>
      <c r="I229">
        <v>94</v>
      </c>
      <c r="J229">
        <v>11</v>
      </c>
      <c r="K229" t="s">
        <v>265</v>
      </c>
      <c r="L229" s="1">
        <f t="shared" si="6"/>
        <v>-0.29023859717699324</v>
      </c>
      <c r="M229" s="14">
        <f t="shared" si="7"/>
        <v>0</v>
      </c>
    </row>
    <row r="230" spans="1:13" x14ac:dyDescent="0.25">
      <c r="A230" t="s">
        <v>37</v>
      </c>
      <c r="B230" t="s">
        <v>38</v>
      </c>
      <c r="C230">
        <v>1998</v>
      </c>
      <c r="D230">
        <v>12</v>
      </c>
      <c r="E230">
        <v>0.2</v>
      </c>
      <c r="F230">
        <v>0.290200000000011</v>
      </c>
      <c r="G230">
        <v>0.31070000000000803</v>
      </c>
      <c r="H230">
        <v>0.541499999999982</v>
      </c>
      <c r="I230">
        <v>74</v>
      </c>
      <c r="J230">
        <v>9</v>
      </c>
      <c r="K230" t="s">
        <v>266</v>
      </c>
      <c r="L230" s="1">
        <f t="shared" si="6"/>
        <v>-1.1498568936176834</v>
      </c>
      <c r="M230" s="14">
        <f t="shared" si="7"/>
        <v>0</v>
      </c>
    </row>
    <row r="231" spans="1:13" x14ac:dyDescent="0.25">
      <c r="A231" t="s">
        <v>37</v>
      </c>
      <c r="B231" t="s">
        <v>38</v>
      </c>
      <c r="C231">
        <v>1999</v>
      </c>
      <c r="D231">
        <v>1</v>
      </c>
      <c r="E231">
        <v>0.28999999999999998</v>
      </c>
      <c r="F231">
        <v>1.1200000000000101</v>
      </c>
      <c r="G231">
        <v>1.77</v>
      </c>
      <c r="H231">
        <v>2.1403999999999801</v>
      </c>
      <c r="I231">
        <v>176</v>
      </c>
      <c r="J231">
        <v>21</v>
      </c>
      <c r="K231" t="s">
        <v>267</v>
      </c>
      <c r="L231" s="1">
        <f t="shared" si="6"/>
        <v>-1.7257239145654378E-2</v>
      </c>
      <c r="M231" s="14">
        <f t="shared" si="7"/>
        <v>0</v>
      </c>
    </row>
    <row r="232" spans="1:13" x14ac:dyDescent="0.25">
      <c r="A232" t="s">
        <v>37</v>
      </c>
      <c r="B232" t="s">
        <v>38</v>
      </c>
      <c r="C232">
        <v>1999</v>
      </c>
      <c r="D232">
        <v>2</v>
      </c>
      <c r="E232">
        <v>0.44</v>
      </c>
      <c r="F232">
        <v>1.74000000000001</v>
      </c>
      <c r="G232">
        <v>2.5499999999999998</v>
      </c>
      <c r="H232">
        <v>3.0207999999999799</v>
      </c>
      <c r="I232">
        <v>101</v>
      </c>
      <c r="J232">
        <v>16</v>
      </c>
      <c r="K232" t="s">
        <v>268</v>
      </c>
      <c r="L232" s="1">
        <f t="shared" si="6"/>
        <v>0.82898497075149991</v>
      </c>
      <c r="M232" s="14">
        <f t="shared" si="7"/>
        <v>0</v>
      </c>
    </row>
    <row r="233" spans="1:13" x14ac:dyDescent="0.25">
      <c r="A233" t="s">
        <v>37</v>
      </c>
      <c r="B233" t="s">
        <v>38</v>
      </c>
      <c r="C233">
        <v>1999</v>
      </c>
      <c r="D233">
        <v>3</v>
      </c>
      <c r="E233">
        <v>0.23</v>
      </c>
      <c r="F233">
        <v>0.81000000000001005</v>
      </c>
      <c r="G233">
        <v>1.0001</v>
      </c>
      <c r="H233">
        <v>1.10119999999998</v>
      </c>
      <c r="I233">
        <v>70</v>
      </c>
      <c r="J233">
        <v>10</v>
      </c>
      <c r="K233" t="s">
        <v>269</v>
      </c>
      <c r="L233" s="1">
        <f t="shared" si="6"/>
        <v>-0.44037834409423166</v>
      </c>
      <c r="M233" s="14">
        <f t="shared" si="7"/>
        <v>0</v>
      </c>
    </row>
    <row r="234" spans="1:13" x14ac:dyDescent="0.25">
      <c r="A234" t="s">
        <v>37</v>
      </c>
      <c r="B234" t="s">
        <v>38</v>
      </c>
      <c r="C234">
        <v>1999</v>
      </c>
      <c r="D234">
        <v>4</v>
      </c>
      <c r="E234">
        <v>0.69</v>
      </c>
      <c r="F234">
        <v>0.70040000000001001</v>
      </c>
      <c r="G234">
        <v>1.0407</v>
      </c>
      <c r="H234">
        <v>1.78069999999998</v>
      </c>
      <c r="I234">
        <v>162</v>
      </c>
      <c r="J234">
        <v>17</v>
      </c>
      <c r="K234" t="s">
        <v>270</v>
      </c>
      <c r="L234" s="1">
        <f t="shared" si="6"/>
        <v>-0.58997212829540613</v>
      </c>
      <c r="M234" s="14">
        <f t="shared" si="7"/>
        <v>0</v>
      </c>
    </row>
    <row r="235" spans="1:13" x14ac:dyDescent="0.25">
      <c r="A235" t="s">
        <v>37</v>
      </c>
      <c r="B235" t="s">
        <v>38</v>
      </c>
      <c r="C235">
        <v>1999</v>
      </c>
      <c r="D235">
        <v>5</v>
      </c>
      <c r="E235">
        <v>0.27</v>
      </c>
      <c r="F235">
        <v>0.68010000000001003</v>
      </c>
      <c r="G235">
        <v>0.75050000000000905</v>
      </c>
      <c r="H235">
        <v>1.14119999999998</v>
      </c>
      <c r="I235">
        <v>66</v>
      </c>
      <c r="J235">
        <v>14</v>
      </c>
      <c r="K235" t="s">
        <v>271</v>
      </c>
      <c r="L235" s="1">
        <f t="shared" si="6"/>
        <v>-0.61767973613558713</v>
      </c>
      <c r="M235" s="14">
        <f t="shared" si="7"/>
        <v>0</v>
      </c>
    </row>
    <row r="236" spans="1:13" x14ac:dyDescent="0.25">
      <c r="A236" t="s">
        <v>37</v>
      </c>
      <c r="B236" t="s">
        <v>38</v>
      </c>
      <c r="C236">
        <v>1999</v>
      </c>
      <c r="D236">
        <v>6</v>
      </c>
      <c r="E236">
        <v>1.63</v>
      </c>
      <c r="F236">
        <v>3.1101000000000099</v>
      </c>
      <c r="G236">
        <v>3.6301999999999999</v>
      </c>
      <c r="H236">
        <v>4.6109999999999802</v>
      </c>
      <c r="I236">
        <v>79</v>
      </c>
      <c r="J236">
        <v>17</v>
      </c>
      <c r="K236" t="s">
        <v>272</v>
      </c>
      <c r="L236" s="1">
        <f t="shared" si="6"/>
        <v>2.6990437639451952</v>
      </c>
      <c r="M236" s="1">
        <f t="shared" si="7"/>
        <v>3.1101000000000099</v>
      </c>
    </row>
    <row r="237" spans="1:13" x14ac:dyDescent="0.25">
      <c r="A237" t="s">
        <v>37</v>
      </c>
      <c r="B237" t="s">
        <v>38</v>
      </c>
      <c r="C237">
        <v>1999</v>
      </c>
      <c r="D237">
        <v>7</v>
      </c>
      <c r="E237">
        <v>1.05</v>
      </c>
      <c r="F237">
        <v>2.1300000000000101</v>
      </c>
      <c r="G237">
        <v>2.2103000000000002</v>
      </c>
      <c r="H237">
        <v>4.1806999999999803</v>
      </c>
      <c r="I237">
        <v>37</v>
      </c>
      <c r="J237">
        <v>9</v>
      </c>
      <c r="K237" t="s">
        <v>273</v>
      </c>
      <c r="L237" s="1">
        <f t="shared" si="6"/>
        <v>1.3612986189126133</v>
      </c>
      <c r="M237" s="14">
        <f t="shared" si="7"/>
        <v>0</v>
      </c>
    </row>
    <row r="238" spans="1:13" x14ac:dyDescent="0.25">
      <c r="A238" t="s">
        <v>37</v>
      </c>
      <c r="B238" t="s">
        <v>38</v>
      </c>
      <c r="C238">
        <v>1999</v>
      </c>
      <c r="D238">
        <v>8</v>
      </c>
      <c r="E238">
        <v>0.45</v>
      </c>
      <c r="F238">
        <v>0.68000000000001004</v>
      </c>
      <c r="G238">
        <v>0.98020000000000795</v>
      </c>
      <c r="H238">
        <v>2.1713999999999798</v>
      </c>
      <c r="I238">
        <v>33</v>
      </c>
      <c r="J238">
        <v>8</v>
      </c>
      <c r="K238" t="s">
        <v>274</v>
      </c>
      <c r="L238" s="1">
        <f t="shared" si="6"/>
        <v>-0.6178162268146028</v>
      </c>
      <c r="M238" s="14">
        <f t="shared" si="7"/>
        <v>0</v>
      </c>
    </row>
    <row r="239" spans="1:13" x14ac:dyDescent="0.25">
      <c r="A239" t="s">
        <v>37</v>
      </c>
      <c r="B239" t="s">
        <v>38</v>
      </c>
      <c r="C239">
        <v>1999</v>
      </c>
      <c r="D239">
        <v>9</v>
      </c>
      <c r="E239">
        <v>0.3</v>
      </c>
      <c r="F239">
        <v>0.55000000000001004</v>
      </c>
      <c r="G239">
        <v>0.63040000000000795</v>
      </c>
      <c r="H239">
        <v>0.87139999999998297</v>
      </c>
      <c r="I239">
        <v>45</v>
      </c>
      <c r="J239">
        <v>6</v>
      </c>
      <c r="K239" t="s">
        <v>275</v>
      </c>
      <c r="L239" s="1">
        <f t="shared" si="6"/>
        <v>-0.79525410953497389</v>
      </c>
      <c r="M239" s="14">
        <f t="shared" si="7"/>
        <v>0</v>
      </c>
    </row>
    <row r="240" spans="1:13" x14ac:dyDescent="0.25">
      <c r="A240" t="s">
        <v>37</v>
      </c>
      <c r="B240" t="s">
        <v>38</v>
      </c>
      <c r="C240">
        <v>1999</v>
      </c>
      <c r="D240">
        <v>10</v>
      </c>
      <c r="E240">
        <v>0.46</v>
      </c>
      <c r="F240">
        <v>0.91010000000001001</v>
      </c>
      <c r="G240">
        <v>1.3904000000000001</v>
      </c>
      <c r="H240">
        <v>1.80089999999998</v>
      </c>
      <c r="I240">
        <v>43</v>
      </c>
      <c r="J240">
        <v>7</v>
      </c>
      <c r="K240" t="s">
        <v>276</v>
      </c>
      <c r="L240" s="1">
        <f t="shared" si="6"/>
        <v>-0.30375117439954596</v>
      </c>
      <c r="M240" s="14">
        <f t="shared" si="7"/>
        <v>0</v>
      </c>
    </row>
    <row r="241" spans="1:13" x14ac:dyDescent="0.25">
      <c r="A241" t="s">
        <v>37</v>
      </c>
      <c r="B241" t="s">
        <v>38</v>
      </c>
      <c r="C241">
        <v>1999</v>
      </c>
      <c r="D241">
        <v>11</v>
      </c>
      <c r="E241">
        <v>0.32</v>
      </c>
      <c r="F241">
        <v>0.65020000000000999</v>
      </c>
      <c r="G241">
        <v>0.70070000000000798</v>
      </c>
      <c r="H241">
        <v>0.98139999999998295</v>
      </c>
      <c r="I241">
        <v>17</v>
      </c>
      <c r="J241">
        <v>4</v>
      </c>
      <c r="K241" t="s">
        <v>277</v>
      </c>
      <c r="L241" s="1">
        <f t="shared" si="6"/>
        <v>-0.65849044916127253</v>
      </c>
      <c r="M241" s="14">
        <f t="shared" si="7"/>
        <v>0</v>
      </c>
    </row>
    <row r="242" spans="1:13" x14ac:dyDescent="0.25">
      <c r="A242" t="s">
        <v>37</v>
      </c>
      <c r="B242" t="s">
        <v>38</v>
      </c>
      <c r="C242">
        <v>1999</v>
      </c>
      <c r="D242">
        <v>12</v>
      </c>
      <c r="E242">
        <v>0.16</v>
      </c>
      <c r="F242">
        <v>0.52000000000001001</v>
      </c>
      <c r="G242">
        <v>0.83040000000000802</v>
      </c>
      <c r="H242">
        <v>1.1607999999999801</v>
      </c>
      <c r="I242">
        <v>114</v>
      </c>
      <c r="J242">
        <v>17</v>
      </c>
      <c r="K242" t="s">
        <v>278</v>
      </c>
      <c r="L242" s="1">
        <f t="shared" si="6"/>
        <v>-0.83620131323967495</v>
      </c>
      <c r="M242" s="14">
        <f t="shared" si="7"/>
        <v>0</v>
      </c>
    </row>
    <row r="243" spans="1:13" x14ac:dyDescent="0.25">
      <c r="A243" t="s">
        <v>37</v>
      </c>
      <c r="B243" t="s">
        <v>38</v>
      </c>
      <c r="C243">
        <v>2000</v>
      </c>
      <c r="D243">
        <v>1</v>
      </c>
      <c r="E243">
        <v>0.28000000000000003</v>
      </c>
      <c r="F243">
        <v>0.51010000000000999</v>
      </c>
      <c r="G243">
        <v>0.52060000000000795</v>
      </c>
      <c r="H243">
        <v>0.52179999999998194</v>
      </c>
      <c r="I243">
        <v>133</v>
      </c>
      <c r="J243">
        <v>17</v>
      </c>
      <c r="K243" t="s">
        <v>279</v>
      </c>
      <c r="L243" s="1">
        <f t="shared" si="6"/>
        <v>-0.84971389046222623</v>
      </c>
      <c r="M243" s="14">
        <f t="shared" si="7"/>
        <v>0</v>
      </c>
    </row>
    <row r="244" spans="1:13" x14ac:dyDescent="0.25">
      <c r="A244" t="s">
        <v>37</v>
      </c>
      <c r="B244" t="s">
        <v>38</v>
      </c>
      <c r="C244">
        <v>2000</v>
      </c>
      <c r="D244">
        <v>2</v>
      </c>
      <c r="E244">
        <v>1.21</v>
      </c>
      <c r="F244">
        <v>2.22000000000001</v>
      </c>
      <c r="G244">
        <v>2.5200999999999998</v>
      </c>
      <c r="H244">
        <v>2.5212999999999801</v>
      </c>
      <c r="I244">
        <v>89</v>
      </c>
      <c r="J244">
        <v>13</v>
      </c>
      <c r="K244" t="s">
        <v>280</v>
      </c>
      <c r="L244" s="1">
        <f t="shared" si="6"/>
        <v>1.4841402300267161</v>
      </c>
      <c r="M244" s="14">
        <f t="shared" si="7"/>
        <v>0</v>
      </c>
    </row>
    <row r="245" spans="1:13" x14ac:dyDescent="0.25">
      <c r="A245" t="s">
        <v>37</v>
      </c>
      <c r="B245" t="s">
        <v>38</v>
      </c>
      <c r="C245">
        <v>2000</v>
      </c>
      <c r="D245">
        <v>3</v>
      </c>
      <c r="E245">
        <v>0.3</v>
      </c>
      <c r="F245">
        <v>0.48030000000001</v>
      </c>
      <c r="G245">
        <v>0.50070000000000803</v>
      </c>
      <c r="H245">
        <v>0.73089999999998201</v>
      </c>
      <c r="I245">
        <v>87</v>
      </c>
      <c r="J245">
        <v>10</v>
      </c>
      <c r="K245" t="s">
        <v>281</v>
      </c>
      <c r="L245" s="1">
        <f t="shared" si="6"/>
        <v>-0.89038811280889607</v>
      </c>
      <c r="M245" s="14">
        <f t="shared" si="7"/>
        <v>0</v>
      </c>
    </row>
    <row r="246" spans="1:13" x14ac:dyDescent="0.25">
      <c r="A246" t="s">
        <v>37</v>
      </c>
      <c r="B246" t="s">
        <v>38</v>
      </c>
      <c r="C246">
        <v>2000</v>
      </c>
      <c r="D246">
        <v>4</v>
      </c>
      <c r="E246">
        <v>0.25</v>
      </c>
      <c r="F246">
        <v>0.51020000000000998</v>
      </c>
      <c r="G246">
        <v>0.88050000000000805</v>
      </c>
      <c r="H246">
        <v>0.96119999999998196</v>
      </c>
      <c r="I246">
        <v>85</v>
      </c>
      <c r="J246">
        <v>14</v>
      </c>
      <c r="K246" t="s">
        <v>282</v>
      </c>
      <c r="L246" s="1">
        <f t="shared" si="6"/>
        <v>-0.84957739978321056</v>
      </c>
      <c r="M246" s="14">
        <f t="shared" si="7"/>
        <v>0</v>
      </c>
    </row>
    <row r="247" spans="1:13" x14ac:dyDescent="0.25">
      <c r="A247" t="s">
        <v>37</v>
      </c>
      <c r="B247" t="s">
        <v>38</v>
      </c>
      <c r="C247">
        <v>2000</v>
      </c>
      <c r="D247">
        <v>5</v>
      </c>
      <c r="E247">
        <v>1.03</v>
      </c>
      <c r="F247">
        <v>1.6400000000000099</v>
      </c>
      <c r="G247">
        <v>2.41</v>
      </c>
      <c r="H247">
        <v>2.9208999999999699</v>
      </c>
      <c r="I247">
        <v>66</v>
      </c>
      <c r="J247">
        <v>14</v>
      </c>
      <c r="K247" t="s">
        <v>283</v>
      </c>
      <c r="L247" s="1">
        <f t="shared" si="6"/>
        <v>0.69249429173582966</v>
      </c>
      <c r="M247" s="14">
        <f t="shared" si="7"/>
        <v>0</v>
      </c>
    </row>
    <row r="248" spans="1:13" x14ac:dyDescent="0.25">
      <c r="A248" t="s">
        <v>37</v>
      </c>
      <c r="B248" t="s">
        <v>38</v>
      </c>
      <c r="C248">
        <v>2000</v>
      </c>
      <c r="D248">
        <v>6</v>
      </c>
      <c r="E248">
        <v>0.79</v>
      </c>
      <c r="F248">
        <v>2.8100000000000098</v>
      </c>
      <c r="G248">
        <v>3.61</v>
      </c>
      <c r="H248">
        <v>5.0303999999999798</v>
      </c>
      <c r="I248">
        <v>102</v>
      </c>
      <c r="J248">
        <v>16</v>
      </c>
      <c r="K248" t="s">
        <v>284</v>
      </c>
      <c r="L248" s="1">
        <f t="shared" si="6"/>
        <v>2.2894352362191692</v>
      </c>
      <c r="M248" s="14">
        <f t="shared" si="7"/>
        <v>0</v>
      </c>
    </row>
    <row r="249" spans="1:13" x14ac:dyDescent="0.25">
      <c r="A249" t="s">
        <v>37</v>
      </c>
      <c r="B249" t="s">
        <v>38</v>
      </c>
      <c r="C249">
        <v>2000</v>
      </c>
      <c r="D249">
        <v>7</v>
      </c>
      <c r="E249">
        <v>0.46</v>
      </c>
      <c r="F249">
        <v>0.91010000000001001</v>
      </c>
      <c r="G249">
        <v>1.6002000000000001</v>
      </c>
      <c r="H249">
        <v>3.9805999999999799</v>
      </c>
      <c r="I249">
        <v>69</v>
      </c>
      <c r="J249">
        <v>11</v>
      </c>
      <c r="K249" t="s">
        <v>285</v>
      </c>
      <c r="L249" s="1">
        <f t="shared" si="6"/>
        <v>-0.30375117439954596</v>
      </c>
      <c r="M249" s="14">
        <f t="shared" si="7"/>
        <v>0</v>
      </c>
    </row>
    <row r="250" spans="1:13" x14ac:dyDescent="0.25">
      <c r="A250" t="s">
        <v>37</v>
      </c>
      <c r="B250" t="s">
        <v>38</v>
      </c>
      <c r="C250">
        <v>2000</v>
      </c>
      <c r="D250">
        <v>8</v>
      </c>
      <c r="E250">
        <v>0.66</v>
      </c>
      <c r="F250">
        <v>1.1401000000000101</v>
      </c>
      <c r="G250">
        <v>1.3302</v>
      </c>
      <c r="H250">
        <v>1.9704999999999799</v>
      </c>
      <c r="I250">
        <v>73</v>
      </c>
      <c r="J250">
        <v>15</v>
      </c>
      <c r="K250" t="s">
        <v>286</v>
      </c>
      <c r="L250" s="1">
        <f t="shared" si="6"/>
        <v>1.0177387336495314E-2</v>
      </c>
      <c r="M250" s="14">
        <f t="shared" si="7"/>
        <v>0</v>
      </c>
    </row>
    <row r="251" spans="1:13" x14ac:dyDescent="0.25">
      <c r="A251" t="s">
        <v>37</v>
      </c>
      <c r="B251" t="s">
        <v>38</v>
      </c>
      <c r="C251">
        <v>2000</v>
      </c>
      <c r="D251">
        <v>9</v>
      </c>
      <c r="E251">
        <v>0.33</v>
      </c>
      <c r="F251">
        <v>1.04000000000001</v>
      </c>
      <c r="G251">
        <v>1.3601000000000001</v>
      </c>
      <c r="H251">
        <v>1.6904999999999799</v>
      </c>
      <c r="I251">
        <v>57</v>
      </c>
      <c r="J251">
        <v>10</v>
      </c>
      <c r="K251" t="s">
        <v>287</v>
      </c>
      <c r="L251" s="1">
        <f t="shared" si="6"/>
        <v>-0.12644978235819054</v>
      </c>
      <c r="M251" s="14">
        <f t="shared" si="7"/>
        <v>0</v>
      </c>
    </row>
    <row r="252" spans="1:13" x14ac:dyDescent="0.25">
      <c r="A252" t="s">
        <v>37</v>
      </c>
      <c r="B252" t="s">
        <v>38</v>
      </c>
      <c r="C252">
        <v>2000</v>
      </c>
      <c r="D252">
        <v>10</v>
      </c>
      <c r="E252">
        <v>0.4</v>
      </c>
      <c r="F252">
        <v>1.01010000000001</v>
      </c>
      <c r="G252">
        <v>1.1305000000000001</v>
      </c>
      <c r="H252">
        <v>1.86059999999998</v>
      </c>
      <c r="I252">
        <v>81</v>
      </c>
      <c r="J252">
        <v>12</v>
      </c>
      <c r="K252" t="s">
        <v>288</v>
      </c>
      <c r="L252" s="1">
        <f t="shared" si="6"/>
        <v>-0.16726049538387594</v>
      </c>
      <c r="M252" s="14">
        <f t="shared" si="7"/>
        <v>0</v>
      </c>
    </row>
    <row r="253" spans="1:13" x14ac:dyDescent="0.25">
      <c r="A253" t="s">
        <v>37</v>
      </c>
      <c r="B253" t="s">
        <v>38</v>
      </c>
      <c r="C253">
        <v>2000</v>
      </c>
      <c r="D253">
        <v>11</v>
      </c>
      <c r="E253">
        <v>0.21</v>
      </c>
      <c r="F253">
        <v>0.49010000000001003</v>
      </c>
      <c r="G253">
        <v>0.73010000000000796</v>
      </c>
      <c r="H253">
        <v>1.1703999999999799</v>
      </c>
      <c r="I253">
        <v>91</v>
      </c>
      <c r="J253">
        <v>10</v>
      </c>
      <c r="K253" t="s">
        <v>289</v>
      </c>
      <c r="L253" s="1">
        <f t="shared" si="6"/>
        <v>-0.87701202626536034</v>
      </c>
      <c r="M253" s="14">
        <f t="shared" si="7"/>
        <v>0</v>
      </c>
    </row>
    <row r="254" spans="1:13" x14ac:dyDescent="0.25">
      <c r="A254" t="s">
        <v>37</v>
      </c>
      <c r="B254" t="s">
        <v>38</v>
      </c>
      <c r="C254">
        <v>2000</v>
      </c>
      <c r="D254">
        <v>12</v>
      </c>
      <c r="E254">
        <v>0.11</v>
      </c>
      <c r="F254">
        <v>0.260000000000011</v>
      </c>
      <c r="G254">
        <v>0.360300000000008</v>
      </c>
      <c r="H254">
        <v>0.37139999999998402</v>
      </c>
      <c r="I254">
        <v>252</v>
      </c>
      <c r="J254">
        <v>21</v>
      </c>
      <c r="K254" t="s">
        <v>290</v>
      </c>
      <c r="L254" s="1">
        <f t="shared" si="6"/>
        <v>-1.1910770786804157</v>
      </c>
      <c r="M254" s="14">
        <f t="shared" si="7"/>
        <v>0</v>
      </c>
    </row>
    <row r="255" spans="1:13" x14ac:dyDescent="0.25">
      <c r="A255" t="s">
        <v>37</v>
      </c>
      <c r="B255" t="s">
        <v>38</v>
      </c>
      <c r="C255">
        <v>2001</v>
      </c>
      <c r="D255">
        <v>1</v>
      </c>
      <c r="E255">
        <v>0.18</v>
      </c>
      <c r="F255">
        <v>0.41000000000001002</v>
      </c>
      <c r="G255">
        <v>0.57030000000000802</v>
      </c>
      <c r="H255">
        <v>0.710799999999984</v>
      </c>
      <c r="I255">
        <v>114</v>
      </c>
      <c r="J255">
        <v>13</v>
      </c>
      <c r="K255" t="s">
        <v>291</v>
      </c>
      <c r="L255" s="1">
        <f t="shared" si="6"/>
        <v>-0.98634106015691192</v>
      </c>
      <c r="M255" s="14">
        <f t="shared" si="7"/>
        <v>0</v>
      </c>
    </row>
    <row r="256" spans="1:13" x14ac:dyDescent="0.25">
      <c r="A256" t="s">
        <v>37</v>
      </c>
      <c r="B256" t="s">
        <v>38</v>
      </c>
      <c r="C256">
        <v>2001</v>
      </c>
      <c r="D256">
        <v>2</v>
      </c>
      <c r="E256">
        <v>0.44</v>
      </c>
      <c r="F256">
        <v>0.79000000000001103</v>
      </c>
      <c r="G256">
        <v>0.86040000000000805</v>
      </c>
      <c r="H256">
        <v>1.5308999999999799</v>
      </c>
      <c r="I256">
        <v>149</v>
      </c>
      <c r="J256">
        <v>16</v>
      </c>
      <c r="K256" t="s">
        <v>292</v>
      </c>
      <c r="L256" s="1">
        <f t="shared" si="6"/>
        <v>-0.46767647989736433</v>
      </c>
      <c r="M256" s="14">
        <f t="shared" si="7"/>
        <v>0</v>
      </c>
    </row>
    <row r="257" spans="1:13" x14ac:dyDescent="0.25">
      <c r="A257" t="s">
        <v>37</v>
      </c>
      <c r="B257" t="s">
        <v>38</v>
      </c>
      <c r="C257">
        <v>2001</v>
      </c>
      <c r="D257">
        <v>3</v>
      </c>
      <c r="E257">
        <v>0.36</v>
      </c>
      <c r="F257">
        <v>0.90000000000001101</v>
      </c>
      <c r="G257">
        <v>0.98040000000000804</v>
      </c>
      <c r="H257">
        <v>1.1908999999999801</v>
      </c>
      <c r="I257">
        <v>84</v>
      </c>
      <c r="J257">
        <v>12</v>
      </c>
      <c r="K257" t="s">
        <v>293</v>
      </c>
      <c r="L257" s="1">
        <f t="shared" si="6"/>
        <v>-0.3175367329801273</v>
      </c>
      <c r="M257" s="14">
        <f t="shared" si="7"/>
        <v>0</v>
      </c>
    </row>
    <row r="258" spans="1:13" x14ac:dyDescent="0.25">
      <c r="A258" t="s">
        <v>37</v>
      </c>
      <c r="B258" t="s">
        <v>38</v>
      </c>
      <c r="C258">
        <v>2001</v>
      </c>
      <c r="D258">
        <v>4</v>
      </c>
      <c r="E258">
        <v>0.61</v>
      </c>
      <c r="F258">
        <v>1.02020000000001</v>
      </c>
      <c r="G258">
        <v>1.4005000000000001</v>
      </c>
      <c r="H258">
        <v>1.9507999999999801</v>
      </c>
      <c r="I258">
        <v>83</v>
      </c>
      <c r="J258">
        <v>18</v>
      </c>
      <c r="K258" t="s">
        <v>294</v>
      </c>
      <c r="L258" s="1">
        <f t="shared" si="6"/>
        <v>-0.15347493680329324</v>
      </c>
      <c r="M258" s="14">
        <f t="shared" si="7"/>
        <v>0</v>
      </c>
    </row>
    <row r="259" spans="1:13" x14ac:dyDescent="0.25">
      <c r="A259" t="s">
        <v>37</v>
      </c>
      <c r="B259" t="s">
        <v>38</v>
      </c>
      <c r="C259">
        <v>2001</v>
      </c>
      <c r="D259">
        <v>5</v>
      </c>
      <c r="E259">
        <v>0.21</v>
      </c>
      <c r="F259">
        <v>0.82000000000001105</v>
      </c>
      <c r="G259">
        <v>1.0202</v>
      </c>
      <c r="H259">
        <v>1.3011999999999799</v>
      </c>
      <c r="I259">
        <v>93</v>
      </c>
      <c r="J259">
        <v>16</v>
      </c>
      <c r="K259" t="s">
        <v>295</v>
      </c>
      <c r="L259" s="1">
        <f t="shared" si="6"/>
        <v>-0.42672927619266326</v>
      </c>
      <c r="M259" s="14">
        <f t="shared" si="7"/>
        <v>0</v>
      </c>
    </row>
    <row r="260" spans="1:13" x14ac:dyDescent="0.25">
      <c r="A260" t="s">
        <v>37</v>
      </c>
      <c r="B260" t="s">
        <v>38</v>
      </c>
      <c r="C260">
        <v>2001</v>
      </c>
      <c r="D260">
        <v>6</v>
      </c>
      <c r="E260">
        <v>0.8</v>
      </c>
      <c r="F260">
        <v>1.1703000000000101</v>
      </c>
      <c r="G260">
        <v>1.3704000000000001</v>
      </c>
      <c r="H260">
        <v>1.63109999999998</v>
      </c>
      <c r="I260">
        <v>73</v>
      </c>
      <c r="J260">
        <v>15</v>
      </c>
      <c r="K260" t="s">
        <v>296</v>
      </c>
      <c r="L260" s="1">
        <f t="shared" ref="L260:L323" si="8">(F260-F$2)/F$1</f>
        <v>5.1397572399227681E-2</v>
      </c>
      <c r="M260" s="14">
        <f t="shared" ref="M260:M323" si="9">F260*(F260&gt;3)</f>
        <v>0</v>
      </c>
    </row>
    <row r="261" spans="1:13" x14ac:dyDescent="0.25">
      <c r="A261" t="s">
        <v>37</v>
      </c>
      <c r="B261" t="s">
        <v>38</v>
      </c>
      <c r="C261">
        <v>2001</v>
      </c>
      <c r="D261">
        <v>7</v>
      </c>
      <c r="E261">
        <v>0.9</v>
      </c>
      <c r="F261">
        <v>1.29020000000001</v>
      </c>
      <c r="G261">
        <v>1.8601000000000001</v>
      </c>
      <c r="H261">
        <v>2.6507999999999798</v>
      </c>
      <c r="I261">
        <v>53</v>
      </c>
      <c r="J261">
        <v>15</v>
      </c>
      <c r="K261" t="s">
        <v>297</v>
      </c>
      <c r="L261" s="1">
        <f t="shared" si="8"/>
        <v>0.21504989653901596</v>
      </c>
      <c r="M261" s="14">
        <f t="shared" si="9"/>
        <v>0</v>
      </c>
    </row>
    <row r="262" spans="1:13" x14ac:dyDescent="0.25">
      <c r="A262" t="s">
        <v>37</v>
      </c>
      <c r="B262" t="s">
        <v>38</v>
      </c>
      <c r="C262">
        <v>2001</v>
      </c>
      <c r="D262">
        <v>8</v>
      </c>
      <c r="E262">
        <v>0.4</v>
      </c>
      <c r="F262">
        <v>0.68000000000001004</v>
      </c>
      <c r="G262">
        <v>1.0905</v>
      </c>
      <c r="H262">
        <v>2.62079999999998</v>
      </c>
      <c r="I262">
        <v>55</v>
      </c>
      <c r="J262">
        <v>10</v>
      </c>
      <c r="K262" t="s">
        <v>298</v>
      </c>
      <c r="L262" s="1">
        <f t="shared" si="8"/>
        <v>-0.6178162268146028</v>
      </c>
      <c r="M262" s="14">
        <f t="shared" si="9"/>
        <v>0</v>
      </c>
    </row>
    <row r="263" spans="1:13" x14ac:dyDescent="0.25">
      <c r="A263" t="s">
        <v>37</v>
      </c>
      <c r="B263" t="s">
        <v>38</v>
      </c>
      <c r="C263">
        <v>2001</v>
      </c>
      <c r="D263">
        <v>9</v>
      </c>
      <c r="E263">
        <v>1.1200000000000001</v>
      </c>
      <c r="F263">
        <v>1.4200000000000099</v>
      </c>
      <c r="G263">
        <v>1.5004</v>
      </c>
      <c r="H263">
        <v>1.66109999999998</v>
      </c>
      <c r="I263">
        <v>44</v>
      </c>
      <c r="J263">
        <v>12</v>
      </c>
      <c r="K263" t="s">
        <v>299</v>
      </c>
      <c r="L263" s="1">
        <f t="shared" si="8"/>
        <v>0.39221479790135561</v>
      </c>
      <c r="M263" s="14">
        <f t="shared" si="9"/>
        <v>0</v>
      </c>
    </row>
    <row r="264" spans="1:13" x14ac:dyDescent="0.25">
      <c r="A264" t="s">
        <v>37</v>
      </c>
      <c r="B264" t="s">
        <v>38</v>
      </c>
      <c r="C264">
        <v>2001</v>
      </c>
      <c r="D264">
        <v>10</v>
      </c>
      <c r="E264">
        <v>0.41</v>
      </c>
      <c r="F264">
        <v>1.06010000000001</v>
      </c>
      <c r="G264">
        <v>1.2703</v>
      </c>
      <c r="H264">
        <v>2.1103999999999798</v>
      </c>
      <c r="I264">
        <v>92</v>
      </c>
      <c r="J264">
        <v>10</v>
      </c>
      <c r="K264" t="s">
        <v>300</v>
      </c>
      <c r="L264" s="1">
        <f t="shared" si="8"/>
        <v>-9.9015155876040831E-2</v>
      </c>
      <c r="M264" s="14">
        <f t="shared" si="9"/>
        <v>0</v>
      </c>
    </row>
    <row r="265" spans="1:13" x14ac:dyDescent="0.25">
      <c r="A265" t="s">
        <v>37</v>
      </c>
      <c r="B265" t="s">
        <v>38</v>
      </c>
      <c r="C265">
        <v>2001</v>
      </c>
      <c r="D265">
        <v>11</v>
      </c>
      <c r="E265">
        <v>0.46</v>
      </c>
      <c r="F265">
        <v>1.24000000000001</v>
      </c>
      <c r="G265">
        <v>1.3303</v>
      </c>
      <c r="H265">
        <v>2.02059999999998</v>
      </c>
      <c r="I265">
        <v>94</v>
      </c>
      <c r="J265">
        <v>10</v>
      </c>
      <c r="K265" t="s">
        <v>301</v>
      </c>
      <c r="L265" s="1">
        <f t="shared" si="8"/>
        <v>0.14653157567314953</v>
      </c>
      <c r="M265" s="14">
        <f t="shared" si="9"/>
        <v>0</v>
      </c>
    </row>
    <row r="266" spans="1:13" x14ac:dyDescent="0.25">
      <c r="A266" t="s">
        <v>37</v>
      </c>
      <c r="B266" t="s">
        <v>38</v>
      </c>
      <c r="C266">
        <v>2001</v>
      </c>
      <c r="D266">
        <v>12</v>
      </c>
      <c r="E266">
        <v>0.2</v>
      </c>
      <c r="F266">
        <v>0.52000000000001001</v>
      </c>
      <c r="G266">
        <v>0.80020000000000802</v>
      </c>
      <c r="H266">
        <v>1.3802999999999801</v>
      </c>
      <c r="I266">
        <v>110</v>
      </c>
      <c r="J266">
        <v>17</v>
      </c>
      <c r="K266" t="s">
        <v>302</v>
      </c>
      <c r="L266" s="1">
        <f t="shared" si="8"/>
        <v>-0.83620131323967495</v>
      </c>
      <c r="M266" s="14">
        <f t="shared" si="9"/>
        <v>0</v>
      </c>
    </row>
    <row r="267" spans="1:13" x14ac:dyDescent="0.25">
      <c r="A267" t="s">
        <v>37</v>
      </c>
      <c r="B267" t="s">
        <v>38</v>
      </c>
      <c r="C267">
        <v>2002</v>
      </c>
      <c r="D267">
        <v>1</v>
      </c>
      <c r="E267">
        <v>0.34</v>
      </c>
      <c r="F267">
        <v>0.65000000000001001</v>
      </c>
      <c r="G267">
        <v>1.1399999999999999</v>
      </c>
      <c r="H267">
        <v>1.73009999999998</v>
      </c>
      <c r="I267">
        <v>101</v>
      </c>
      <c r="J267">
        <v>9</v>
      </c>
      <c r="K267" t="s">
        <v>303</v>
      </c>
      <c r="L267" s="1">
        <f t="shared" si="8"/>
        <v>-0.65876343051930386</v>
      </c>
      <c r="M267" s="14">
        <f t="shared" si="9"/>
        <v>0</v>
      </c>
    </row>
    <row r="268" spans="1:13" x14ac:dyDescent="0.25">
      <c r="A268" t="s">
        <v>37</v>
      </c>
      <c r="B268" t="s">
        <v>38</v>
      </c>
      <c r="C268">
        <v>2002</v>
      </c>
      <c r="D268">
        <v>2</v>
      </c>
      <c r="E268">
        <v>0.12</v>
      </c>
      <c r="F268">
        <v>0.28010000000001001</v>
      </c>
      <c r="G268">
        <v>0.51050000000000895</v>
      </c>
      <c r="H268">
        <v>1.1407999999999801</v>
      </c>
      <c r="I268">
        <v>89</v>
      </c>
      <c r="J268">
        <v>10</v>
      </c>
      <c r="K268" t="s">
        <v>304</v>
      </c>
      <c r="L268" s="1">
        <f t="shared" si="8"/>
        <v>-1.1636424521982673</v>
      </c>
      <c r="M268" s="14">
        <f t="shared" si="9"/>
        <v>0</v>
      </c>
    </row>
    <row r="269" spans="1:13" x14ac:dyDescent="0.25">
      <c r="A269" t="s">
        <v>37</v>
      </c>
      <c r="B269" t="s">
        <v>38</v>
      </c>
      <c r="C269">
        <v>2002</v>
      </c>
      <c r="D269">
        <v>3</v>
      </c>
      <c r="E269">
        <v>0.24</v>
      </c>
      <c r="F269">
        <v>0.58000000000000995</v>
      </c>
      <c r="G269">
        <v>0.89000000000000901</v>
      </c>
      <c r="H269">
        <v>1.1809999999999801</v>
      </c>
      <c r="I269">
        <v>138</v>
      </c>
      <c r="J269">
        <v>18</v>
      </c>
      <c r="K269" t="s">
        <v>305</v>
      </c>
      <c r="L269" s="1">
        <f t="shared" si="8"/>
        <v>-0.75430690583027293</v>
      </c>
      <c r="M269" s="14">
        <f t="shared" si="9"/>
        <v>0</v>
      </c>
    </row>
    <row r="270" spans="1:13" x14ac:dyDescent="0.25">
      <c r="A270" t="s">
        <v>37</v>
      </c>
      <c r="B270" t="s">
        <v>38</v>
      </c>
      <c r="C270">
        <v>2002</v>
      </c>
      <c r="D270">
        <v>4</v>
      </c>
      <c r="E270">
        <v>0.67</v>
      </c>
      <c r="F270">
        <v>1.77010000000001</v>
      </c>
      <c r="G270">
        <v>1.9004000000000001</v>
      </c>
      <c r="H270">
        <v>2.2908999999999802</v>
      </c>
      <c r="I270">
        <v>95</v>
      </c>
      <c r="J270">
        <v>12</v>
      </c>
      <c r="K270" t="s">
        <v>306</v>
      </c>
      <c r="L270" s="1">
        <f t="shared" si="8"/>
        <v>0.87006866513521663</v>
      </c>
      <c r="M270" s="14">
        <f t="shared" si="9"/>
        <v>0</v>
      </c>
    </row>
    <row r="271" spans="1:13" x14ac:dyDescent="0.25">
      <c r="A271" t="s">
        <v>37</v>
      </c>
      <c r="B271" t="s">
        <v>38</v>
      </c>
      <c r="C271">
        <v>2002</v>
      </c>
      <c r="D271">
        <v>5</v>
      </c>
      <c r="E271">
        <v>0.51</v>
      </c>
      <c r="F271">
        <v>1.22000000000001</v>
      </c>
      <c r="G271">
        <v>1.69</v>
      </c>
      <c r="H271">
        <v>2.76049999999998</v>
      </c>
      <c r="I271">
        <v>118</v>
      </c>
      <c r="J271">
        <v>17</v>
      </c>
      <c r="K271" t="s">
        <v>307</v>
      </c>
      <c r="L271" s="1">
        <f t="shared" si="8"/>
        <v>0.11923343987001551</v>
      </c>
      <c r="M271" s="14">
        <f t="shared" si="9"/>
        <v>0</v>
      </c>
    </row>
    <row r="272" spans="1:13" x14ac:dyDescent="0.25">
      <c r="A272" t="s">
        <v>37</v>
      </c>
      <c r="B272" t="s">
        <v>38</v>
      </c>
      <c r="C272">
        <v>2002</v>
      </c>
      <c r="D272">
        <v>6</v>
      </c>
      <c r="E272">
        <v>1</v>
      </c>
      <c r="F272">
        <v>1.56020000000001</v>
      </c>
      <c r="G272">
        <v>2.61</v>
      </c>
      <c r="H272">
        <v>3.9505999999999801</v>
      </c>
      <c r="I272">
        <v>53</v>
      </c>
      <c r="J272">
        <v>10</v>
      </c>
      <c r="K272" t="s">
        <v>308</v>
      </c>
      <c r="L272" s="1">
        <f t="shared" si="8"/>
        <v>0.58357472988132519</v>
      </c>
      <c r="M272" s="14">
        <f t="shared" si="9"/>
        <v>0</v>
      </c>
    </row>
    <row r="273" spans="1:13" x14ac:dyDescent="0.25">
      <c r="A273" t="s">
        <v>37</v>
      </c>
      <c r="B273" t="s">
        <v>38</v>
      </c>
      <c r="C273">
        <v>2002</v>
      </c>
      <c r="D273">
        <v>7</v>
      </c>
      <c r="E273">
        <v>0.41</v>
      </c>
      <c r="F273">
        <v>0.490300000000011</v>
      </c>
      <c r="G273">
        <v>1.5008000000000099</v>
      </c>
      <c r="H273">
        <v>3.9809999999999799</v>
      </c>
      <c r="I273">
        <v>31</v>
      </c>
      <c r="J273">
        <v>11</v>
      </c>
      <c r="K273" t="s">
        <v>309</v>
      </c>
      <c r="L273" s="1">
        <f t="shared" si="8"/>
        <v>-0.87673904490732746</v>
      </c>
      <c r="M273" s="14">
        <f t="shared" si="9"/>
        <v>0</v>
      </c>
    </row>
    <row r="274" spans="1:13" x14ac:dyDescent="0.25">
      <c r="A274" t="s">
        <v>37</v>
      </c>
      <c r="B274" t="s">
        <v>38</v>
      </c>
      <c r="C274">
        <v>2002</v>
      </c>
      <c r="D274">
        <v>8</v>
      </c>
      <c r="E274">
        <v>1.99</v>
      </c>
      <c r="F274">
        <v>2.6802000000000099</v>
      </c>
      <c r="G274">
        <v>3.10050000000001</v>
      </c>
      <c r="H274">
        <v>3.5307999999999802</v>
      </c>
      <c r="I274">
        <v>43</v>
      </c>
      <c r="J274">
        <v>11</v>
      </c>
      <c r="K274" t="s">
        <v>310</v>
      </c>
      <c r="L274" s="1">
        <f t="shared" si="8"/>
        <v>2.1122703348568299</v>
      </c>
      <c r="M274" s="14">
        <f t="shared" si="9"/>
        <v>0</v>
      </c>
    </row>
    <row r="275" spans="1:13" x14ac:dyDescent="0.25">
      <c r="A275" t="s">
        <v>37</v>
      </c>
      <c r="B275" t="s">
        <v>38</v>
      </c>
      <c r="C275">
        <v>2002</v>
      </c>
      <c r="D275">
        <v>9</v>
      </c>
      <c r="E275">
        <v>0.97</v>
      </c>
      <c r="F275">
        <v>1.77000000000001</v>
      </c>
      <c r="G275">
        <v>2.06030000000001</v>
      </c>
      <c r="H275">
        <v>2.5204999999999802</v>
      </c>
      <c r="I275">
        <v>34</v>
      </c>
      <c r="J275">
        <v>5</v>
      </c>
      <c r="K275" t="s">
        <v>311</v>
      </c>
      <c r="L275" s="1">
        <f t="shared" si="8"/>
        <v>0.86993217445620097</v>
      </c>
      <c r="M275" s="14">
        <f t="shared" si="9"/>
        <v>0</v>
      </c>
    </row>
    <row r="276" spans="1:13" x14ac:dyDescent="0.25">
      <c r="A276" t="s">
        <v>37</v>
      </c>
      <c r="B276" t="s">
        <v>38</v>
      </c>
      <c r="C276">
        <v>2002</v>
      </c>
      <c r="D276">
        <v>10</v>
      </c>
      <c r="E276">
        <v>0.51</v>
      </c>
      <c r="F276">
        <v>1.8500000000000101</v>
      </c>
      <c r="G276">
        <v>2.1200000000000099</v>
      </c>
      <c r="H276">
        <v>3.9901999999999802</v>
      </c>
      <c r="I276">
        <v>104</v>
      </c>
      <c r="J276">
        <v>15</v>
      </c>
      <c r="K276" t="s">
        <v>312</v>
      </c>
      <c r="L276" s="1">
        <f t="shared" si="8"/>
        <v>0.9791247176687371</v>
      </c>
      <c r="M276" s="14">
        <f t="shared" si="9"/>
        <v>0</v>
      </c>
    </row>
    <row r="277" spans="1:13" x14ac:dyDescent="0.25">
      <c r="A277" t="s">
        <v>37</v>
      </c>
      <c r="B277" t="s">
        <v>38</v>
      </c>
      <c r="C277">
        <v>2002</v>
      </c>
      <c r="D277">
        <v>11</v>
      </c>
      <c r="E277">
        <v>0.13</v>
      </c>
      <c r="F277">
        <v>0.33000000000001101</v>
      </c>
      <c r="G277">
        <v>0.43010000000000898</v>
      </c>
      <c r="H277">
        <v>0.70079999999998099</v>
      </c>
      <c r="I277">
        <v>76</v>
      </c>
      <c r="J277">
        <v>10</v>
      </c>
      <c r="K277" t="s">
        <v>313</v>
      </c>
      <c r="L277" s="1">
        <f t="shared" si="8"/>
        <v>-1.0955336033694467</v>
      </c>
      <c r="M277" s="14">
        <f t="shared" si="9"/>
        <v>0</v>
      </c>
    </row>
    <row r="278" spans="1:13" x14ac:dyDescent="0.25">
      <c r="A278" t="s">
        <v>37</v>
      </c>
      <c r="B278" t="s">
        <v>38</v>
      </c>
      <c r="C278">
        <v>2002</v>
      </c>
      <c r="D278">
        <v>12</v>
      </c>
      <c r="E278">
        <v>0.63</v>
      </c>
      <c r="F278">
        <v>1.00010000000001</v>
      </c>
      <c r="G278">
        <v>1.2002999999999999</v>
      </c>
      <c r="H278">
        <v>1.3110999999999799</v>
      </c>
      <c r="I278">
        <v>91</v>
      </c>
      <c r="J278">
        <v>11</v>
      </c>
      <c r="K278" t="s">
        <v>314</v>
      </c>
      <c r="L278" s="1">
        <f t="shared" si="8"/>
        <v>-0.18090956328544294</v>
      </c>
      <c r="M278" s="14">
        <f t="shared" si="9"/>
        <v>0</v>
      </c>
    </row>
    <row r="279" spans="1:13" x14ac:dyDescent="0.25">
      <c r="A279" t="s">
        <v>37</v>
      </c>
      <c r="B279" t="s">
        <v>38</v>
      </c>
      <c r="C279">
        <v>2003</v>
      </c>
      <c r="D279">
        <v>1</v>
      </c>
      <c r="E279">
        <v>0.14000000000000001</v>
      </c>
      <c r="F279">
        <v>0.46000000000001101</v>
      </c>
      <c r="G279">
        <v>0.540300000000009</v>
      </c>
      <c r="H279">
        <v>0.61119999999998198</v>
      </c>
      <c r="I279">
        <v>87</v>
      </c>
      <c r="J279">
        <v>12</v>
      </c>
      <c r="K279" t="s">
        <v>315</v>
      </c>
      <c r="L279" s="1">
        <f t="shared" si="8"/>
        <v>-0.91809572064907552</v>
      </c>
      <c r="M279" s="14">
        <f t="shared" si="9"/>
        <v>0</v>
      </c>
    </row>
    <row r="280" spans="1:13" x14ac:dyDescent="0.25">
      <c r="A280" t="s">
        <v>37</v>
      </c>
      <c r="B280" t="s">
        <v>38</v>
      </c>
      <c r="C280">
        <v>2003</v>
      </c>
      <c r="D280">
        <v>2</v>
      </c>
      <c r="E280">
        <v>0.14000000000000001</v>
      </c>
      <c r="F280">
        <v>0.42000000000001098</v>
      </c>
      <c r="G280">
        <v>0.45030000000000903</v>
      </c>
      <c r="H280">
        <v>0.60099999999998199</v>
      </c>
      <c r="I280">
        <v>160</v>
      </c>
      <c r="J280">
        <v>16</v>
      </c>
      <c r="K280" t="s">
        <v>316</v>
      </c>
      <c r="L280" s="1">
        <f t="shared" si="8"/>
        <v>-0.97269199225534353</v>
      </c>
      <c r="M280" s="14">
        <f t="shared" si="9"/>
        <v>0</v>
      </c>
    </row>
    <row r="281" spans="1:13" x14ac:dyDescent="0.25">
      <c r="A281" t="s">
        <v>37</v>
      </c>
      <c r="B281" t="s">
        <v>38</v>
      </c>
      <c r="C281">
        <v>2003</v>
      </c>
      <c r="D281">
        <v>3</v>
      </c>
      <c r="E281">
        <v>0.51</v>
      </c>
      <c r="F281">
        <v>0.75020000000001097</v>
      </c>
      <c r="G281">
        <v>1.1702999999999999</v>
      </c>
      <c r="H281">
        <v>1.2209999999999801</v>
      </c>
      <c r="I281">
        <v>106</v>
      </c>
      <c r="J281">
        <v>15</v>
      </c>
      <c r="K281" t="s">
        <v>317</v>
      </c>
      <c r="L281" s="1">
        <f t="shared" si="8"/>
        <v>-0.52199977014560106</v>
      </c>
      <c r="M281" s="14">
        <f t="shared" si="9"/>
        <v>0</v>
      </c>
    </row>
    <row r="282" spans="1:13" x14ac:dyDescent="0.25">
      <c r="A282" t="s">
        <v>37</v>
      </c>
      <c r="B282" t="s">
        <v>38</v>
      </c>
      <c r="C282">
        <v>2003</v>
      </c>
      <c r="D282">
        <v>4</v>
      </c>
      <c r="E282">
        <v>0.66</v>
      </c>
      <c r="F282">
        <v>1.1702000000000099</v>
      </c>
      <c r="G282">
        <v>1.3105</v>
      </c>
      <c r="H282">
        <v>1.67139999999998</v>
      </c>
      <c r="I282">
        <v>117</v>
      </c>
      <c r="J282">
        <v>15</v>
      </c>
      <c r="K282" t="s">
        <v>318</v>
      </c>
      <c r="L282" s="1">
        <f t="shared" si="8"/>
        <v>5.1261081720211724E-2</v>
      </c>
      <c r="M282" s="14">
        <f t="shared" si="9"/>
        <v>0</v>
      </c>
    </row>
    <row r="283" spans="1:13" x14ac:dyDescent="0.25">
      <c r="A283" t="s">
        <v>37</v>
      </c>
      <c r="B283" t="s">
        <v>38</v>
      </c>
      <c r="C283">
        <v>2003</v>
      </c>
      <c r="D283">
        <v>5</v>
      </c>
      <c r="E283">
        <v>0.6</v>
      </c>
      <c r="F283">
        <v>0.97020000000001105</v>
      </c>
      <c r="G283">
        <v>1.1907000000000001</v>
      </c>
      <c r="H283">
        <v>1.8111999999999799</v>
      </c>
      <c r="I283">
        <v>105</v>
      </c>
      <c r="J283">
        <v>19</v>
      </c>
      <c r="K283" t="s">
        <v>319</v>
      </c>
      <c r="L283" s="1">
        <f t="shared" si="8"/>
        <v>-0.22172027631112684</v>
      </c>
      <c r="M283" s="14">
        <f t="shared" si="9"/>
        <v>0</v>
      </c>
    </row>
    <row r="284" spans="1:13" x14ac:dyDescent="0.25">
      <c r="A284" t="s">
        <v>37</v>
      </c>
      <c r="B284" t="s">
        <v>38</v>
      </c>
      <c r="C284">
        <v>2003</v>
      </c>
      <c r="D284">
        <v>6</v>
      </c>
      <c r="E284">
        <v>1.47</v>
      </c>
      <c r="F284">
        <v>2.0800000000000098</v>
      </c>
      <c r="G284">
        <v>2.9502000000000002</v>
      </c>
      <c r="H284">
        <v>4.9305999999999797</v>
      </c>
      <c r="I284">
        <v>86</v>
      </c>
      <c r="J284">
        <v>11</v>
      </c>
      <c r="K284" t="s">
        <v>320</v>
      </c>
      <c r="L284" s="1">
        <f t="shared" si="8"/>
        <v>1.293053279404778</v>
      </c>
      <c r="M284" s="14">
        <f t="shared" si="9"/>
        <v>0</v>
      </c>
    </row>
    <row r="285" spans="1:13" x14ac:dyDescent="0.25">
      <c r="A285" t="s">
        <v>37</v>
      </c>
      <c r="B285" t="s">
        <v>38</v>
      </c>
      <c r="C285">
        <v>2003</v>
      </c>
      <c r="D285">
        <v>7</v>
      </c>
      <c r="E285">
        <v>0.66</v>
      </c>
      <c r="F285">
        <v>1.8801000000000001</v>
      </c>
      <c r="G285">
        <v>3.0602</v>
      </c>
      <c r="H285">
        <v>4.6305999999999798</v>
      </c>
      <c r="I285">
        <v>29</v>
      </c>
      <c r="J285">
        <v>6</v>
      </c>
      <c r="K285" t="s">
        <v>321</v>
      </c>
      <c r="L285" s="1">
        <f t="shared" si="8"/>
        <v>1.0202084120524402</v>
      </c>
      <c r="M285" s="14">
        <f t="shared" si="9"/>
        <v>0</v>
      </c>
    </row>
    <row r="286" spans="1:13" x14ac:dyDescent="0.25">
      <c r="A286" t="s">
        <v>37</v>
      </c>
      <c r="B286" t="s">
        <v>38</v>
      </c>
      <c r="C286">
        <v>2003</v>
      </c>
      <c r="D286">
        <v>8</v>
      </c>
      <c r="E286">
        <v>0.83</v>
      </c>
      <c r="F286">
        <v>0.94020000000000903</v>
      </c>
      <c r="G286">
        <v>1.1505000000000001</v>
      </c>
      <c r="H286">
        <v>1.4210999999999701</v>
      </c>
      <c r="I286">
        <v>48</v>
      </c>
      <c r="J286">
        <v>10</v>
      </c>
      <c r="K286" t="s">
        <v>322</v>
      </c>
      <c r="L286" s="1">
        <f t="shared" si="8"/>
        <v>-0.26266748001583062</v>
      </c>
      <c r="M286" s="14">
        <f t="shared" si="9"/>
        <v>0</v>
      </c>
    </row>
    <row r="287" spans="1:13" x14ac:dyDescent="0.25">
      <c r="A287" t="s">
        <v>37</v>
      </c>
      <c r="B287" t="s">
        <v>38</v>
      </c>
      <c r="C287">
        <v>2003</v>
      </c>
      <c r="D287">
        <v>9</v>
      </c>
      <c r="E287">
        <v>0.69</v>
      </c>
      <c r="F287">
        <v>1.42</v>
      </c>
      <c r="G287">
        <v>1.9000999999999999</v>
      </c>
      <c r="H287">
        <v>2.8705999999999698</v>
      </c>
      <c r="I287">
        <v>102</v>
      </c>
      <c r="J287">
        <v>13</v>
      </c>
      <c r="K287" t="s">
        <v>323</v>
      </c>
      <c r="L287" s="1">
        <f t="shared" si="8"/>
        <v>0.39221479790134195</v>
      </c>
      <c r="M287" s="14">
        <f t="shared" si="9"/>
        <v>0</v>
      </c>
    </row>
    <row r="288" spans="1:13" x14ac:dyDescent="0.25">
      <c r="A288" t="s">
        <v>37</v>
      </c>
      <c r="B288" t="s">
        <v>38</v>
      </c>
      <c r="C288">
        <v>2003</v>
      </c>
      <c r="D288">
        <v>10</v>
      </c>
      <c r="E288">
        <v>0.54</v>
      </c>
      <c r="F288">
        <v>1.26</v>
      </c>
      <c r="G288">
        <v>1.3702000000000001</v>
      </c>
      <c r="H288">
        <v>1.7206999999999699</v>
      </c>
      <c r="I288">
        <v>66</v>
      </c>
      <c r="J288">
        <v>12</v>
      </c>
      <c r="K288" t="s">
        <v>324</v>
      </c>
      <c r="L288" s="1">
        <f t="shared" si="8"/>
        <v>0.17382971147626994</v>
      </c>
      <c r="M288" s="14">
        <f t="shared" si="9"/>
        <v>0</v>
      </c>
    </row>
    <row r="289" spans="1:13" x14ac:dyDescent="0.25">
      <c r="A289" t="s">
        <v>37</v>
      </c>
      <c r="B289" t="s">
        <v>38</v>
      </c>
      <c r="C289">
        <v>2003</v>
      </c>
      <c r="D289">
        <v>11</v>
      </c>
      <c r="E289">
        <v>0.77</v>
      </c>
      <c r="F289">
        <v>1.66</v>
      </c>
      <c r="G289">
        <v>2.67</v>
      </c>
      <c r="H289">
        <v>3.30039999999997</v>
      </c>
      <c r="I289">
        <v>131</v>
      </c>
      <c r="J289">
        <v>16</v>
      </c>
      <c r="K289" t="s">
        <v>325</v>
      </c>
      <c r="L289" s="1">
        <f t="shared" si="8"/>
        <v>0.71979242753895012</v>
      </c>
      <c r="M289" s="14">
        <f t="shared" si="9"/>
        <v>0</v>
      </c>
    </row>
    <row r="290" spans="1:13" x14ac:dyDescent="0.25">
      <c r="A290" t="s">
        <v>37</v>
      </c>
      <c r="B290" t="s">
        <v>38</v>
      </c>
      <c r="C290">
        <v>2003</v>
      </c>
      <c r="D290">
        <v>12</v>
      </c>
      <c r="E290">
        <v>0.24</v>
      </c>
      <c r="F290">
        <v>0.85000000000000897</v>
      </c>
      <c r="G290">
        <v>0.99000000000000699</v>
      </c>
      <c r="H290">
        <v>1.07089999999997</v>
      </c>
      <c r="I290">
        <v>148</v>
      </c>
      <c r="J290">
        <v>16</v>
      </c>
      <c r="K290" t="s">
        <v>326</v>
      </c>
      <c r="L290" s="1">
        <f t="shared" si="8"/>
        <v>-0.38578207248796509</v>
      </c>
      <c r="M290" s="14">
        <f t="shared" si="9"/>
        <v>0</v>
      </c>
    </row>
    <row r="291" spans="1:13" x14ac:dyDescent="0.25">
      <c r="A291" t="s">
        <v>37</v>
      </c>
      <c r="B291" t="s">
        <v>38</v>
      </c>
      <c r="C291">
        <v>2004</v>
      </c>
      <c r="D291">
        <v>1</v>
      </c>
      <c r="E291">
        <v>0.61</v>
      </c>
      <c r="F291">
        <v>1.1499999999999999</v>
      </c>
      <c r="G291">
        <v>2.2002000000000002</v>
      </c>
      <c r="H291">
        <v>2.3109999999999702</v>
      </c>
      <c r="I291">
        <v>150</v>
      </c>
      <c r="J291">
        <v>13</v>
      </c>
      <c r="K291" t="s">
        <v>327</v>
      </c>
      <c r="L291" s="1">
        <f t="shared" si="8"/>
        <v>2.3689964559032738E-2</v>
      </c>
      <c r="M291" s="14">
        <f t="shared" si="9"/>
        <v>0</v>
      </c>
    </row>
    <row r="292" spans="1:13" x14ac:dyDescent="0.25">
      <c r="A292" t="s">
        <v>37</v>
      </c>
      <c r="B292" t="s">
        <v>38</v>
      </c>
      <c r="C292">
        <v>2004</v>
      </c>
      <c r="D292">
        <v>2</v>
      </c>
      <c r="E292">
        <v>0.08</v>
      </c>
      <c r="F292">
        <v>0.450000000000009</v>
      </c>
      <c r="G292">
        <v>0.55030000000000601</v>
      </c>
      <c r="H292">
        <v>0.70069999999997601</v>
      </c>
      <c r="I292">
        <v>101</v>
      </c>
      <c r="J292">
        <v>10</v>
      </c>
      <c r="K292" t="s">
        <v>328</v>
      </c>
      <c r="L292" s="1">
        <f t="shared" si="8"/>
        <v>-0.93174478855064524</v>
      </c>
      <c r="M292" s="14">
        <f t="shared" si="9"/>
        <v>0</v>
      </c>
    </row>
    <row r="293" spans="1:13" x14ac:dyDescent="0.25">
      <c r="A293" t="s">
        <v>37</v>
      </c>
      <c r="B293" t="s">
        <v>38</v>
      </c>
      <c r="C293">
        <v>2004</v>
      </c>
      <c r="D293">
        <v>3</v>
      </c>
      <c r="E293">
        <v>0.82</v>
      </c>
      <c r="F293">
        <v>1.49</v>
      </c>
      <c r="G293">
        <v>1.5803</v>
      </c>
      <c r="H293">
        <v>2.04069999999997</v>
      </c>
      <c r="I293">
        <v>151</v>
      </c>
      <c r="J293">
        <v>21</v>
      </c>
      <c r="K293" t="s">
        <v>329</v>
      </c>
      <c r="L293" s="1">
        <f t="shared" si="8"/>
        <v>0.48775827321231108</v>
      </c>
      <c r="M293" s="14">
        <f t="shared" si="9"/>
        <v>0</v>
      </c>
    </row>
    <row r="294" spans="1:13" x14ac:dyDescent="0.25">
      <c r="A294" t="s">
        <v>37</v>
      </c>
      <c r="B294" t="s">
        <v>38</v>
      </c>
      <c r="C294">
        <v>2004</v>
      </c>
      <c r="D294">
        <v>4</v>
      </c>
      <c r="E294">
        <v>0.59</v>
      </c>
      <c r="F294">
        <v>0.74020000000000896</v>
      </c>
      <c r="G294">
        <v>0.76060000000000605</v>
      </c>
      <c r="H294">
        <v>1.4207999999999701</v>
      </c>
      <c r="I294">
        <v>63</v>
      </c>
      <c r="J294">
        <v>10</v>
      </c>
      <c r="K294" t="s">
        <v>330</v>
      </c>
      <c r="L294" s="1">
        <f t="shared" si="8"/>
        <v>-0.53564883804717089</v>
      </c>
      <c r="M294" s="14">
        <f t="shared" si="9"/>
        <v>0</v>
      </c>
    </row>
    <row r="295" spans="1:13" x14ac:dyDescent="0.25">
      <c r="A295" t="s">
        <v>37</v>
      </c>
      <c r="B295" t="s">
        <v>38</v>
      </c>
      <c r="C295">
        <v>2004</v>
      </c>
      <c r="D295">
        <v>5</v>
      </c>
      <c r="E295">
        <v>1.71</v>
      </c>
      <c r="F295">
        <v>3.1701000000000001</v>
      </c>
      <c r="G295">
        <v>3.5003000000000002</v>
      </c>
      <c r="H295">
        <v>4.2905999999999702</v>
      </c>
      <c r="I295">
        <v>119</v>
      </c>
      <c r="J295">
        <v>16</v>
      </c>
      <c r="K295" t="s">
        <v>331</v>
      </c>
      <c r="L295" s="1">
        <f t="shared" si="8"/>
        <v>2.7809381713545842</v>
      </c>
      <c r="M295" s="1">
        <f t="shared" si="9"/>
        <v>3.1701000000000001</v>
      </c>
    </row>
    <row r="296" spans="1:13" x14ac:dyDescent="0.25">
      <c r="A296" t="s">
        <v>37</v>
      </c>
      <c r="B296" t="s">
        <v>38</v>
      </c>
      <c r="C296">
        <v>2004</v>
      </c>
      <c r="D296">
        <v>6</v>
      </c>
      <c r="E296">
        <v>0.09</v>
      </c>
      <c r="F296">
        <v>0.25000000000000899</v>
      </c>
      <c r="G296">
        <v>3.3403</v>
      </c>
      <c r="H296">
        <v>4.2505999999999702</v>
      </c>
      <c r="I296">
        <v>58</v>
      </c>
      <c r="J296">
        <v>12</v>
      </c>
      <c r="K296" t="s">
        <v>332</v>
      </c>
      <c r="L296" s="1">
        <f t="shared" si="8"/>
        <v>-1.2047261465819854</v>
      </c>
      <c r="M296" s="14">
        <f t="shared" si="9"/>
        <v>0</v>
      </c>
    </row>
    <row r="297" spans="1:13" x14ac:dyDescent="0.25">
      <c r="A297" t="s">
        <v>37</v>
      </c>
      <c r="B297" t="s">
        <v>38</v>
      </c>
      <c r="C297">
        <v>2004</v>
      </c>
      <c r="D297">
        <v>7</v>
      </c>
      <c r="E297">
        <v>0.84</v>
      </c>
      <c r="F297">
        <v>1.79</v>
      </c>
      <c r="G297">
        <v>2.3199999999999998</v>
      </c>
      <c r="H297">
        <v>2.9103999999999699</v>
      </c>
      <c r="I297">
        <v>87</v>
      </c>
      <c r="J297">
        <v>14</v>
      </c>
      <c r="K297" t="s">
        <v>333</v>
      </c>
      <c r="L297" s="1">
        <f t="shared" si="8"/>
        <v>0.89723031025932132</v>
      </c>
      <c r="M297" s="14">
        <f t="shared" si="9"/>
        <v>0</v>
      </c>
    </row>
    <row r="298" spans="1:13" x14ac:dyDescent="0.25">
      <c r="A298" t="s">
        <v>37</v>
      </c>
      <c r="B298" t="s">
        <v>38</v>
      </c>
      <c r="C298">
        <v>2004</v>
      </c>
      <c r="D298">
        <v>8</v>
      </c>
      <c r="E298">
        <v>0.89</v>
      </c>
      <c r="F298">
        <v>1.5301</v>
      </c>
      <c r="G298">
        <v>2.0701999999999998</v>
      </c>
      <c r="H298">
        <v>2.3810999999999698</v>
      </c>
      <c r="I298">
        <v>70</v>
      </c>
      <c r="J298">
        <v>14</v>
      </c>
      <c r="K298" t="s">
        <v>334</v>
      </c>
      <c r="L298" s="1">
        <f t="shared" si="8"/>
        <v>0.54249103549759481</v>
      </c>
      <c r="M298" s="14">
        <f t="shared" si="9"/>
        <v>0</v>
      </c>
    </row>
    <row r="299" spans="1:13" x14ac:dyDescent="0.25">
      <c r="A299" t="s">
        <v>37</v>
      </c>
      <c r="B299" t="s">
        <v>38</v>
      </c>
      <c r="C299">
        <v>2004</v>
      </c>
      <c r="D299">
        <v>9</v>
      </c>
      <c r="E299">
        <v>0.14000000000000001</v>
      </c>
      <c r="F299">
        <v>0.22010000000000801</v>
      </c>
      <c r="G299">
        <v>0.23060000000000899</v>
      </c>
      <c r="H299">
        <v>0.41129999999997802</v>
      </c>
      <c r="I299">
        <v>7</v>
      </c>
      <c r="J299">
        <v>3</v>
      </c>
      <c r="K299" t="s">
        <v>335</v>
      </c>
      <c r="L299" s="1">
        <f t="shared" si="8"/>
        <v>-1.2455368596076724</v>
      </c>
      <c r="M299" s="14">
        <f t="shared" si="9"/>
        <v>0</v>
      </c>
    </row>
    <row r="300" spans="1:13" x14ac:dyDescent="0.25">
      <c r="A300" t="s">
        <v>37</v>
      </c>
      <c r="B300" t="s">
        <v>38</v>
      </c>
      <c r="C300">
        <v>2004</v>
      </c>
      <c r="D300">
        <v>10</v>
      </c>
      <c r="E300">
        <v>0.36</v>
      </c>
      <c r="F300">
        <v>0.61000000000000798</v>
      </c>
      <c r="G300">
        <v>0.790300000000009</v>
      </c>
      <c r="H300">
        <v>1.1504999999999701</v>
      </c>
      <c r="I300">
        <v>159</v>
      </c>
      <c r="J300">
        <v>17</v>
      </c>
      <c r="K300" t="s">
        <v>336</v>
      </c>
      <c r="L300" s="1">
        <f t="shared" si="8"/>
        <v>-0.71335970212557465</v>
      </c>
      <c r="M300" s="14">
        <f t="shared" si="9"/>
        <v>0</v>
      </c>
    </row>
    <row r="301" spans="1:13" x14ac:dyDescent="0.25">
      <c r="A301" t="s">
        <v>37</v>
      </c>
      <c r="B301" t="s">
        <v>38</v>
      </c>
      <c r="C301">
        <v>2004</v>
      </c>
      <c r="D301">
        <v>11</v>
      </c>
      <c r="E301">
        <v>0.28999999999999998</v>
      </c>
      <c r="F301">
        <v>1.1100000000000001</v>
      </c>
      <c r="G301">
        <v>1.3101</v>
      </c>
      <c r="H301">
        <v>1.5006999999999699</v>
      </c>
      <c r="I301">
        <v>202</v>
      </c>
      <c r="J301">
        <v>16</v>
      </c>
      <c r="K301" t="s">
        <v>337</v>
      </c>
      <c r="L301" s="1">
        <f t="shared" si="8"/>
        <v>-3.0906307047235036E-2</v>
      </c>
      <c r="M301" s="14">
        <f t="shared" si="9"/>
        <v>0</v>
      </c>
    </row>
    <row r="302" spans="1:13" x14ac:dyDescent="0.25">
      <c r="A302" t="s">
        <v>37</v>
      </c>
      <c r="B302" t="s">
        <v>38</v>
      </c>
      <c r="C302">
        <v>2004</v>
      </c>
      <c r="D302">
        <v>12</v>
      </c>
      <c r="E302">
        <v>0.42</v>
      </c>
      <c r="F302">
        <v>1.17</v>
      </c>
      <c r="G302">
        <v>1.29</v>
      </c>
      <c r="H302">
        <v>1.56059999999997</v>
      </c>
      <c r="I302">
        <v>49</v>
      </c>
      <c r="J302">
        <v>10</v>
      </c>
      <c r="K302" t="s">
        <v>338</v>
      </c>
      <c r="L302" s="1">
        <f t="shared" si="8"/>
        <v>5.0988100362166777E-2</v>
      </c>
      <c r="M302" s="14">
        <f t="shared" si="9"/>
        <v>0</v>
      </c>
    </row>
    <row r="303" spans="1:13" x14ac:dyDescent="0.25">
      <c r="A303" t="s">
        <v>37</v>
      </c>
      <c r="B303" t="s">
        <v>38</v>
      </c>
      <c r="C303">
        <v>2005</v>
      </c>
      <c r="D303">
        <v>1</v>
      </c>
      <c r="E303">
        <v>1.1599999999999999</v>
      </c>
      <c r="F303">
        <v>2.29</v>
      </c>
      <c r="G303">
        <v>2.4701</v>
      </c>
      <c r="H303">
        <v>3.0699999999999701</v>
      </c>
      <c r="I303">
        <v>211</v>
      </c>
      <c r="J303">
        <v>22</v>
      </c>
      <c r="K303" t="s">
        <v>339</v>
      </c>
      <c r="L303" s="1">
        <f t="shared" si="8"/>
        <v>1.5796837053376718</v>
      </c>
      <c r="M303" s="14">
        <f t="shared" si="9"/>
        <v>0</v>
      </c>
    </row>
    <row r="304" spans="1:13" x14ac:dyDescent="0.25">
      <c r="A304" t="s">
        <v>37</v>
      </c>
      <c r="B304" t="s">
        <v>38</v>
      </c>
      <c r="C304">
        <v>2005</v>
      </c>
      <c r="D304">
        <v>2</v>
      </c>
      <c r="E304">
        <v>0.18</v>
      </c>
      <c r="F304">
        <v>0.57000000000000794</v>
      </c>
      <c r="G304">
        <v>0.69010000000000704</v>
      </c>
      <c r="H304">
        <v>0.810699999999974</v>
      </c>
      <c r="I304">
        <v>156</v>
      </c>
      <c r="J304">
        <v>15</v>
      </c>
      <c r="K304" t="s">
        <v>340</v>
      </c>
      <c r="L304" s="1">
        <f t="shared" si="8"/>
        <v>-0.76795597373184266</v>
      </c>
      <c r="M304" s="14">
        <f t="shared" si="9"/>
        <v>0</v>
      </c>
    </row>
    <row r="305" spans="1:13" x14ac:dyDescent="0.25">
      <c r="A305" t="s">
        <v>37</v>
      </c>
      <c r="B305" t="s">
        <v>38</v>
      </c>
      <c r="C305">
        <v>2005</v>
      </c>
      <c r="D305">
        <v>3</v>
      </c>
      <c r="E305">
        <v>0.23</v>
      </c>
      <c r="F305">
        <v>0.880000000000008</v>
      </c>
      <c r="G305">
        <v>1.0302</v>
      </c>
      <c r="H305">
        <v>1.14089999999997</v>
      </c>
      <c r="I305">
        <v>88</v>
      </c>
      <c r="J305">
        <v>12</v>
      </c>
      <c r="K305" t="s">
        <v>341</v>
      </c>
      <c r="L305" s="1">
        <f t="shared" si="8"/>
        <v>-0.34483486878326541</v>
      </c>
      <c r="M305" s="14">
        <f t="shared" si="9"/>
        <v>0</v>
      </c>
    </row>
    <row r="306" spans="1:13" x14ac:dyDescent="0.25">
      <c r="A306" t="s">
        <v>37</v>
      </c>
      <c r="B306" t="s">
        <v>38</v>
      </c>
      <c r="C306">
        <v>2005</v>
      </c>
      <c r="D306">
        <v>4</v>
      </c>
      <c r="E306">
        <v>0.2</v>
      </c>
      <c r="F306">
        <v>0.50010000000000698</v>
      </c>
      <c r="G306">
        <v>0.61030000000000695</v>
      </c>
      <c r="H306">
        <v>0.78079999999997396</v>
      </c>
      <c r="I306">
        <v>109</v>
      </c>
      <c r="J306">
        <v>15</v>
      </c>
      <c r="K306" t="s">
        <v>342</v>
      </c>
      <c r="L306" s="1">
        <f t="shared" si="8"/>
        <v>-0.86336295836379739</v>
      </c>
      <c r="M306" s="14">
        <f t="shared" si="9"/>
        <v>0</v>
      </c>
    </row>
    <row r="307" spans="1:13" x14ac:dyDescent="0.25">
      <c r="A307" t="s">
        <v>37</v>
      </c>
      <c r="B307" t="s">
        <v>38</v>
      </c>
      <c r="C307">
        <v>2005</v>
      </c>
      <c r="D307">
        <v>5</v>
      </c>
      <c r="E307">
        <v>0.21</v>
      </c>
      <c r="F307">
        <v>0.55000000000000704</v>
      </c>
      <c r="G307">
        <v>0.66030000000000699</v>
      </c>
      <c r="H307">
        <v>0.741099999999974</v>
      </c>
      <c r="I307">
        <v>31</v>
      </c>
      <c r="J307">
        <v>11</v>
      </c>
      <c r="K307" t="s">
        <v>343</v>
      </c>
      <c r="L307" s="1">
        <f t="shared" si="8"/>
        <v>-0.79525410953497799</v>
      </c>
      <c r="M307" s="14">
        <f t="shared" si="9"/>
        <v>0</v>
      </c>
    </row>
    <row r="308" spans="1:13" x14ac:dyDescent="0.25">
      <c r="A308" t="s">
        <v>37</v>
      </c>
      <c r="B308" t="s">
        <v>38</v>
      </c>
      <c r="C308">
        <v>2005</v>
      </c>
      <c r="D308">
        <v>6</v>
      </c>
      <c r="E308">
        <v>1.02</v>
      </c>
      <c r="F308">
        <v>2.0202</v>
      </c>
      <c r="G308">
        <v>2.7806000000000002</v>
      </c>
      <c r="H308">
        <v>3.9208999999999699</v>
      </c>
      <c r="I308">
        <v>37</v>
      </c>
      <c r="J308">
        <v>9</v>
      </c>
      <c r="K308" t="s">
        <v>344</v>
      </c>
      <c r="L308" s="1">
        <f t="shared" si="8"/>
        <v>1.2114318533533939</v>
      </c>
      <c r="M308" s="14">
        <f t="shared" si="9"/>
        <v>0</v>
      </c>
    </row>
    <row r="309" spans="1:13" x14ac:dyDescent="0.25">
      <c r="A309" t="s">
        <v>37</v>
      </c>
      <c r="B309" t="s">
        <v>38</v>
      </c>
      <c r="C309">
        <v>2005</v>
      </c>
      <c r="D309">
        <v>7</v>
      </c>
      <c r="E309">
        <v>0.35</v>
      </c>
      <c r="F309">
        <v>0.94030000000000702</v>
      </c>
      <c r="G309">
        <v>1.4605999999999999</v>
      </c>
      <c r="H309">
        <v>3.56109999999997</v>
      </c>
      <c r="I309">
        <v>56</v>
      </c>
      <c r="J309">
        <v>9</v>
      </c>
      <c r="K309" t="s">
        <v>345</v>
      </c>
      <c r="L309" s="1">
        <f t="shared" si="8"/>
        <v>-0.26253098933681768</v>
      </c>
      <c r="M309" s="14">
        <f t="shared" si="9"/>
        <v>0</v>
      </c>
    </row>
    <row r="310" spans="1:13" x14ac:dyDescent="0.25">
      <c r="A310" t="s">
        <v>37</v>
      </c>
      <c r="B310" t="s">
        <v>38</v>
      </c>
      <c r="C310">
        <v>2005</v>
      </c>
      <c r="D310">
        <v>8</v>
      </c>
      <c r="E310">
        <v>0.51</v>
      </c>
      <c r="F310">
        <v>0.83000000000000695</v>
      </c>
      <c r="G310">
        <v>0.98010000000000796</v>
      </c>
      <c r="H310">
        <v>1.8602999999999701</v>
      </c>
      <c r="I310">
        <v>76</v>
      </c>
      <c r="J310">
        <v>13</v>
      </c>
      <c r="K310" t="s">
        <v>346</v>
      </c>
      <c r="L310" s="1">
        <f t="shared" si="8"/>
        <v>-0.41308020829110187</v>
      </c>
      <c r="M310" s="14">
        <f t="shared" si="9"/>
        <v>0</v>
      </c>
    </row>
    <row r="311" spans="1:13" x14ac:dyDescent="0.25">
      <c r="A311" t="s">
        <v>37</v>
      </c>
      <c r="B311" t="s">
        <v>38</v>
      </c>
      <c r="C311">
        <v>2005</v>
      </c>
      <c r="D311">
        <v>9</v>
      </c>
      <c r="E311">
        <v>0.71</v>
      </c>
      <c r="F311">
        <v>1.4601</v>
      </c>
      <c r="G311">
        <v>1.8804000000000001</v>
      </c>
      <c r="H311">
        <v>2.4209999999999701</v>
      </c>
      <c r="I311">
        <v>74</v>
      </c>
      <c r="J311">
        <v>11</v>
      </c>
      <c r="K311" t="s">
        <v>347</v>
      </c>
      <c r="L311" s="1">
        <f t="shared" si="8"/>
        <v>0.44694756018662568</v>
      </c>
      <c r="M311" s="14">
        <f t="shared" si="9"/>
        <v>0</v>
      </c>
    </row>
    <row r="312" spans="1:13" x14ac:dyDescent="0.25">
      <c r="A312" t="s">
        <v>37</v>
      </c>
      <c r="B312" t="s">
        <v>38</v>
      </c>
      <c r="C312">
        <v>2005</v>
      </c>
      <c r="D312">
        <v>10</v>
      </c>
      <c r="E312">
        <v>0.18</v>
      </c>
      <c r="F312">
        <v>0.80040000000000699</v>
      </c>
      <c r="G312">
        <v>1.0506</v>
      </c>
      <c r="H312">
        <v>1.90109999999997</v>
      </c>
      <c r="I312">
        <v>59</v>
      </c>
      <c r="J312">
        <v>8</v>
      </c>
      <c r="K312" t="s">
        <v>348</v>
      </c>
      <c r="L312" s="1">
        <f t="shared" si="8"/>
        <v>-0.45348144927974016</v>
      </c>
      <c r="M312" s="14">
        <f t="shared" si="9"/>
        <v>0</v>
      </c>
    </row>
    <row r="313" spans="1:13" x14ac:dyDescent="0.25">
      <c r="A313" t="s">
        <v>37</v>
      </c>
      <c r="B313" t="s">
        <v>38</v>
      </c>
      <c r="C313">
        <v>2005</v>
      </c>
      <c r="D313">
        <v>11</v>
      </c>
      <c r="E313">
        <v>0.65</v>
      </c>
      <c r="F313">
        <v>1.28</v>
      </c>
      <c r="G313">
        <v>1.3904000000000001</v>
      </c>
      <c r="H313">
        <v>1.7909999999999699</v>
      </c>
      <c r="I313">
        <v>74</v>
      </c>
      <c r="J313">
        <v>9</v>
      </c>
      <c r="K313" t="s">
        <v>349</v>
      </c>
      <c r="L313" s="1">
        <f t="shared" si="8"/>
        <v>0.20112784727940397</v>
      </c>
      <c r="M313" s="14">
        <f t="shared" si="9"/>
        <v>0</v>
      </c>
    </row>
    <row r="314" spans="1:13" x14ac:dyDescent="0.25">
      <c r="A314" t="s">
        <v>37</v>
      </c>
      <c r="B314" t="s">
        <v>38</v>
      </c>
      <c r="C314">
        <v>2005</v>
      </c>
      <c r="D314">
        <v>12</v>
      </c>
      <c r="E314">
        <v>0.13</v>
      </c>
      <c r="F314">
        <v>0.340200000000007</v>
      </c>
      <c r="G314">
        <v>0.42020000000000701</v>
      </c>
      <c r="H314">
        <v>1.3016999999999701</v>
      </c>
      <c r="I314">
        <v>135</v>
      </c>
      <c r="J314">
        <v>17</v>
      </c>
      <c r="K314" t="s">
        <v>350</v>
      </c>
      <c r="L314" s="1">
        <f t="shared" si="8"/>
        <v>-1.0816115541098539</v>
      </c>
      <c r="M314" s="14">
        <f t="shared" si="9"/>
        <v>0</v>
      </c>
    </row>
    <row r="315" spans="1:13" x14ac:dyDescent="0.25">
      <c r="A315" t="s">
        <v>37</v>
      </c>
      <c r="B315" t="s">
        <v>38</v>
      </c>
      <c r="C315">
        <v>2006</v>
      </c>
      <c r="D315">
        <v>1</v>
      </c>
      <c r="E315">
        <v>0.17</v>
      </c>
      <c r="F315">
        <v>0.50000000000000699</v>
      </c>
      <c r="G315">
        <v>0.58030000000000703</v>
      </c>
      <c r="H315">
        <v>0.70119999999997296</v>
      </c>
      <c r="I315">
        <v>95</v>
      </c>
      <c r="J315">
        <v>14</v>
      </c>
      <c r="K315" t="s">
        <v>351</v>
      </c>
      <c r="L315" s="1">
        <f t="shared" si="8"/>
        <v>-0.86349944904281306</v>
      </c>
      <c r="M315" s="14">
        <f t="shared" si="9"/>
        <v>0</v>
      </c>
    </row>
    <row r="316" spans="1:13" x14ac:dyDescent="0.25">
      <c r="A316" t="s">
        <v>37</v>
      </c>
      <c r="B316" t="s">
        <v>38</v>
      </c>
      <c r="C316">
        <v>2006</v>
      </c>
      <c r="D316">
        <v>2</v>
      </c>
      <c r="E316">
        <v>0.06</v>
      </c>
      <c r="F316">
        <v>0.18000000000000699</v>
      </c>
      <c r="G316">
        <v>0.52050000000000696</v>
      </c>
      <c r="H316">
        <v>0.79069999999997298</v>
      </c>
      <c r="I316">
        <v>44</v>
      </c>
      <c r="J316">
        <v>8</v>
      </c>
      <c r="K316" t="s">
        <v>352</v>
      </c>
      <c r="L316" s="1">
        <f t="shared" si="8"/>
        <v>-1.3002696218929573</v>
      </c>
      <c r="M316" s="14">
        <f t="shared" si="9"/>
        <v>0</v>
      </c>
    </row>
    <row r="317" spans="1:13" x14ac:dyDescent="0.25">
      <c r="A317" t="s">
        <v>37</v>
      </c>
      <c r="B317" t="s">
        <v>38</v>
      </c>
      <c r="C317">
        <v>2006</v>
      </c>
      <c r="D317">
        <v>3</v>
      </c>
      <c r="E317">
        <v>0.22</v>
      </c>
      <c r="F317">
        <v>0.60000000000000697</v>
      </c>
      <c r="G317">
        <v>0.99030000000000695</v>
      </c>
      <c r="H317">
        <v>1.27079999999997</v>
      </c>
      <c r="I317">
        <v>102</v>
      </c>
      <c r="J317">
        <v>17</v>
      </c>
      <c r="K317" t="s">
        <v>353</v>
      </c>
      <c r="L317" s="1">
        <f t="shared" si="8"/>
        <v>-0.72700877002714304</v>
      </c>
      <c r="M317" s="14">
        <f t="shared" si="9"/>
        <v>0</v>
      </c>
    </row>
    <row r="318" spans="1:13" x14ac:dyDescent="0.25">
      <c r="A318" t="s">
        <v>37</v>
      </c>
      <c r="B318" t="s">
        <v>38</v>
      </c>
      <c r="C318">
        <v>2006</v>
      </c>
      <c r="D318">
        <v>4</v>
      </c>
      <c r="E318">
        <v>0.27</v>
      </c>
      <c r="F318">
        <v>0.52020000000000699</v>
      </c>
      <c r="G318">
        <v>0.65080000000000704</v>
      </c>
      <c r="H318">
        <v>1.2010999999999701</v>
      </c>
      <c r="I318">
        <v>74</v>
      </c>
      <c r="J318">
        <v>14</v>
      </c>
      <c r="K318" t="s">
        <v>354</v>
      </c>
      <c r="L318" s="1">
        <f t="shared" si="8"/>
        <v>-0.83592833188164772</v>
      </c>
      <c r="M318" s="14">
        <f t="shared" si="9"/>
        <v>0</v>
      </c>
    </row>
    <row r="319" spans="1:13" x14ac:dyDescent="0.25">
      <c r="A319" t="s">
        <v>37</v>
      </c>
      <c r="B319" t="s">
        <v>38</v>
      </c>
      <c r="C319">
        <v>2006</v>
      </c>
      <c r="D319">
        <v>5</v>
      </c>
      <c r="E319">
        <v>0.43</v>
      </c>
      <c r="F319">
        <v>0.99000000000000798</v>
      </c>
      <c r="G319">
        <v>1.19</v>
      </c>
      <c r="H319">
        <v>1.85079999999997</v>
      </c>
      <c r="I319">
        <v>95</v>
      </c>
      <c r="J319">
        <v>17</v>
      </c>
      <c r="K319" t="s">
        <v>355</v>
      </c>
      <c r="L319" s="1">
        <f t="shared" si="8"/>
        <v>-0.19469512186602836</v>
      </c>
      <c r="M319" s="14">
        <f t="shared" si="9"/>
        <v>0</v>
      </c>
    </row>
    <row r="320" spans="1:13" x14ac:dyDescent="0.25">
      <c r="A320" t="s">
        <v>37</v>
      </c>
      <c r="B320" t="s">
        <v>38</v>
      </c>
      <c r="C320">
        <v>2006</v>
      </c>
      <c r="D320">
        <v>6</v>
      </c>
      <c r="E320">
        <v>0.52</v>
      </c>
      <c r="F320">
        <v>1.23</v>
      </c>
      <c r="G320">
        <v>1.6604000000000001</v>
      </c>
      <c r="H320">
        <v>2.1505999999999701</v>
      </c>
      <c r="I320">
        <v>47</v>
      </c>
      <c r="J320">
        <v>10</v>
      </c>
      <c r="K320" t="s">
        <v>356</v>
      </c>
      <c r="L320" s="1">
        <f t="shared" si="8"/>
        <v>0.13288250777156888</v>
      </c>
      <c r="M320" s="14">
        <f t="shared" si="9"/>
        <v>0</v>
      </c>
    </row>
    <row r="321" spans="1:13" x14ac:dyDescent="0.25">
      <c r="A321" t="s">
        <v>37</v>
      </c>
      <c r="B321" t="s">
        <v>38</v>
      </c>
      <c r="C321">
        <v>2006</v>
      </c>
      <c r="D321">
        <v>7</v>
      </c>
      <c r="E321">
        <v>0.73</v>
      </c>
      <c r="F321">
        <v>0.74040000000000805</v>
      </c>
      <c r="G321">
        <v>0.83070000000000699</v>
      </c>
      <c r="H321">
        <v>1.18159999999997</v>
      </c>
      <c r="I321">
        <v>40</v>
      </c>
      <c r="J321">
        <v>10</v>
      </c>
      <c r="K321" t="s">
        <v>357</v>
      </c>
      <c r="L321" s="1">
        <f t="shared" si="8"/>
        <v>-0.53537585668914078</v>
      </c>
      <c r="M321" s="14">
        <f t="shared" si="9"/>
        <v>0</v>
      </c>
    </row>
    <row r="322" spans="1:13" x14ac:dyDescent="0.25">
      <c r="A322" t="s">
        <v>37</v>
      </c>
      <c r="B322" t="s">
        <v>38</v>
      </c>
      <c r="C322">
        <v>2006</v>
      </c>
      <c r="D322">
        <v>8</v>
      </c>
      <c r="E322">
        <v>0.43</v>
      </c>
      <c r="F322">
        <v>1.03</v>
      </c>
      <c r="G322">
        <v>1.2403</v>
      </c>
      <c r="H322">
        <v>1.9505999999999699</v>
      </c>
      <c r="I322">
        <v>52</v>
      </c>
      <c r="J322">
        <v>10</v>
      </c>
      <c r="K322" t="s">
        <v>358</v>
      </c>
      <c r="L322" s="1">
        <f t="shared" si="8"/>
        <v>-0.14009885025977117</v>
      </c>
      <c r="M322" s="14">
        <f t="shared" si="9"/>
        <v>0</v>
      </c>
    </row>
    <row r="323" spans="1:13" x14ac:dyDescent="0.25">
      <c r="A323" t="s">
        <v>37</v>
      </c>
      <c r="B323" t="s">
        <v>38</v>
      </c>
      <c r="C323">
        <v>2006</v>
      </c>
      <c r="D323">
        <v>9</v>
      </c>
      <c r="E323">
        <v>0.23</v>
      </c>
      <c r="F323">
        <v>0.56000000000000705</v>
      </c>
      <c r="G323">
        <v>0.670300000000007</v>
      </c>
      <c r="H323">
        <v>1.07099999999997</v>
      </c>
      <c r="I323">
        <v>59</v>
      </c>
      <c r="J323">
        <v>14</v>
      </c>
      <c r="K323" t="s">
        <v>359</v>
      </c>
      <c r="L323" s="1">
        <f t="shared" si="8"/>
        <v>-0.78160504163341094</v>
      </c>
      <c r="M323" s="14">
        <f t="shared" si="9"/>
        <v>0</v>
      </c>
    </row>
    <row r="324" spans="1:13" x14ac:dyDescent="0.25">
      <c r="A324" t="s">
        <v>37</v>
      </c>
      <c r="B324" t="s">
        <v>38</v>
      </c>
      <c r="C324">
        <v>2006</v>
      </c>
      <c r="D324">
        <v>10</v>
      </c>
      <c r="E324">
        <v>0.49</v>
      </c>
      <c r="F324">
        <v>0.94000000000000705</v>
      </c>
      <c r="G324">
        <v>1.3002</v>
      </c>
      <c r="H324">
        <v>1.4404999999999699</v>
      </c>
      <c r="I324">
        <v>115</v>
      </c>
      <c r="J324">
        <v>14</v>
      </c>
      <c r="K324" t="s">
        <v>360</v>
      </c>
      <c r="L324" s="1">
        <f t="shared" ref="L324:L387" si="10">(F324-F$2)/F$1</f>
        <v>-0.26294046137386468</v>
      </c>
      <c r="M324" s="14">
        <f t="shared" ref="M324:M387" si="11">F324*(F324&gt;3)</f>
        <v>0</v>
      </c>
    </row>
    <row r="325" spans="1:13" x14ac:dyDescent="0.25">
      <c r="A325" t="s">
        <v>37</v>
      </c>
      <c r="B325" t="s">
        <v>38</v>
      </c>
      <c r="C325">
        <v>2006</v>
      </c>
      <c r="D325">
        <v>11</v>
      </c>
      <c r="E325">
        <v>0.26</v>
      </c>
      <c r="F325">
        <v>1.07</v>
      </c>
      <c r="G325">
        <v>1.82</v>
      </c>
      <c r="H325">
        <v>2.8899999999999699</v>
      </c>
      <c r="I325">
        <v>120</v>
      </c>
      <c r="J325">
        <v>13</v>
      </c>
      <c r="K325" t="s">
        <v>361</v>
      </c>
      <c r="L325" s="1">
        <f t="shared" si="10"/>
        <v>-8.5502578653503108E-2</v>
      </c>
      <c r="M325" s="14">
        <f t="shared" si="11"/>
        <v>0</v>
      </c>
    </row>
    <row r="326" spans="1:13" x14ac:dyDescent="0.25">
      <c r="A326" t="s">
        <v>37</v>
      </c>
      <c r="B326" t="s">
        <v>38</v>
      </c>
      <c r="C326">
        <v>2006</v>
      </c>
      <c r="D326">
        <v>12</v>
      </c>
      <c r="E326">
        <v>0.35</v>
      </c>
      <c r="F326">
        <v>1.07</v>
      </c>
      <c r="G326">
        <v>2.0099999999999998</v>
      </c>
      <c r="H326">
        <v>2.9799999999999698</v>
      </c>
      <c r="I326">
        <v>71</v>
      </c>
      <c r="J326">
        <v>9</v>
      </c>
      <c r="K326" t="s">
        <v>362</v>
      </c>
      <c r="L326" s="1">
        <f t="shared" si="10"/>
        <v>-8.5502578653503108E-2</v>
      </c>
      <c r="M326" s="14">
        <f t="shared" si="11"/>
        <v>0</v>
      </c>
    </row>
    <row r="327" spans="1:13" x14ac:dyDescent="0.25">
      <c r="A327" t="s">
        <v>37</v>
      </c>
      <c r="B327" t="s">
        <v>38</v>
      </c>
      <c r="C327">
        <v>2007</v>
      </c>
      <c r="D327">
        <v>1</v>
      </c>
      <c r="E327">
        <v>0.25</v>
      </c>
      <c r="F327">
        <v>1.07</v>
      </c>
      <c r="G327">
        <v>1.47</v>
      </c>
      <c r="H327">
        <v>1.6704999999999699</v>
      </c>
      <c r="I327">
        <v>207</v>
      </c>
      <c r="J327">
        <v>21</v>
      </c>
      <c r="K327" t="s">
        <v>363</v>
      </c>
      <c r="L327" s="1">
        <f t="shared" si="10"/>
        <v>-8.5502578653503108E-2</v>
      </c>
      <c r="M327" s="14">
        <f t="shared" si="11"/>
        <v>0</v>
      </c>
    </row>
    <row r="328" spans="1:13" x14ac:dyDescent="0.25">
      <c r="A328" t="s">
        <v>37</v>
      </c>
      <c r="B328" t="s">
        <v>38</v>
      </c>
      <c r="C328">
        <v>2007</v>
      </c>
      <c r="D328">
        <v>2</v>
      </c>
      <c r="E328">
        <v>0.16</v>
      </c>
      <c r="F328">
        <v>0.50000000000000699</v>
      </c>
      <c r="G328">
        <v>0.79010000000000802</v>
      </c>
      <c r="H328">
        <v>0.94079999999997299</v>
      </c>
      <c r="I328">
        <v>114</v>
      </c>
      <c r="J328">
        <v>15</v>
      </c>
      <c r="K328" t="s">
        <v>364</v>
      </c>
      <c r="L328" s="1">
        <f t="shared" si="10"/>
        <v>-0.86349944904281306</v>
      </c>
      <c r="M328" s="14">
        <f t="shared" si="11"/>
        <v>0</v>
      </c>
    </row>
    <row r="329" spans="1:13" x14ac:dyDescent="0.25">
      <c r="A329" t="s">
        <v>37</v>
      </c>
      <c r="B329" t="s">
        <v>38</v>
      </c>
      <c r="C329">
        <v>2007</v>
      </c>
      <c r="D329">
        <v>3</v>
      </c>
      <c r="E329">
        <v>0.59</v>
      </c>
      <c r="F329">
        <v>0.84010000000000695</v>
      </c>
      <c r="G329">
        <v>0.85060000000000702</v>
      </c>
      <c r="H329">
        <v>1.33079999999997</v>
      </c>
      <c r="I329">
        <v>90</v>
      </c>
      <c r="J329">
        <v>16</v>
      </c>
      <c r="K329" t="s">
        <v>365</v>
      </c>
      <c r="L329" s="1">
        <f t="shared" si="10"/>
        <v>-0.3992946497105192</v>
      </c>
      <c r="M329" s="14">
        <f t="shared" si="11"/>
        <v>0</v>
      </c>
    </row>
    <row r="330" spans="1:13" x14ac:dyDescent="0.25">
      <c r="A330" t="s">
        <v>37</v>
      </c>
      <c r="B330" t="s">
        <v>38</v>
      </c>
      <c r="C330">
        <v>2007</v>
      </c>
      <c r="D330">
        <v>4</v>
      </c>
      <c r="E330">
        <v>0.53</v>
      </c>
      <c r="F330">
        <v>1.44</v>
      </c>
      <c r="G330">
        <v>1.5303</v>
      </c>
      <c r="H330">
        <v>2.3403999999999701</v>
      </c>
      <c r="I330">
        <v>87</v>
      </c>
      <c r="J330">
        <v>10</v>
      </c>
      <c r="K330" t="s">
        <v>366</v>
      </c>
      <c r="L330" s="1">
        <f t="shared" si="10"/>
        <v>0.41951293370447601</v>
      </c>
      <c r="M330" s="14">
        <f t="shared" si="11"/>
        <v>0</v>
      </c>
    </row>
    <row r="331" spans="1:13" x14ac:dyDescent="0.25">
      <c r="A331" t="s">
        <v>37</v>
      </c>
      <c r="B331" t="s">
        <v>38</v>
      </c>
      <c r="C331">
        <v>2007</v>
      </c>
      <c r="D331">
        <v>5</v>
      </c>
      <c r="E331">
        <v>0.61</v>
      </c>
      <c r="F331">
        <v>1.27</v>
      </c>
      <c r="G331">
        <v>1.3604000000000001</v>
      </c>
      <c r="H331">
        <v>1.5210999999999699</v>
      </c>
      <c r="I331">
        <v>132</v>
      </c>
      <c r="J331">
        <v>14</v>
      </c>
      <c r="K331" t="s">
        <v>367</v>
      </c>
      <c r="L331" s="1">
        <f t="shared" si="10"/>
        <v>0.18747877937783697</v>
      </c>
      <c r="M331" s="14">
        <f t="shared" si="11"/>
        <v>0</v>
      </c>
    </row>
    <row r="332" spans="1:13" x14ac:dyDescent="0.25">
      <c r="A332" t="s">
        <v>37</v>
      </c>
      <c r="B332" t="s">
        <v>38</v>
      </c>
      <c r="C332">
        <v>2007</v>
      </c>
      <c r="D332">
        <v>6</v>
      </c>
      <c r="E332">
        <v>0.66</v>
      </c>
      <c r="F332">
        <v>1.1403000000000001</v>
      </c>
      <c r="G332">
        <v>1.4205000000000001</v>
      </c>
      <c r="H332">
        <v>2.0912999999999702</v>
      </c>
      <c r="I332">
        <v>79</v>
      </c>
      <c r="J332">
        <v>16</v>
      </c>
      <c r="K332" t="s">
        <v>368</v>
      </c>
      <c r="L332" s="1">
        <f t="shared" si="10"/>
        <v>1.0450368694512987E-2</v>
      </c>
      <c r="M332" s="14">
        <f t="shared" si="11"/>
        <v>0</v>
      </c>
    </row>
    <row r="333" spans="1:13" x14ac:dyDescent="0.25">
      <c r="A333" t="s">
        <v>37</v>
      </c>
      <c r="B333" t="s">
        <v>38</v>
      </c>
      <c r="C333">
        <v>2007</v>
      </c>
      <c r="D333">
        <v>7</v>
      </c>
      <c r="E333">
        <v>1.1599999999999999</v>
      </c>
      <c r="F333">
        <v>2.2201</v>
      </c>
      <c r="G333">
        <v>2.4304000000000001</v>
      </c>
      <c r="H333">
        <v>2.9311999999999698</v>
      </c>
      <c r="I333">
        <v>29</v>
      </c>
      <c r="J333">
        <v>12</v>
      </c>
      <c r="K333" t="s">
        <v>369</v>
      </c>
      <c r="L333" s="1">
        <f t="shared" si="10"/>
        <v>1.4842767207057181</v>
      </c>
      <c r="M333" s="14">
        <f t="shared" si="11"/>
        <v>0</v>
      </c>
    </row>
    <row r="334" spans="1:13" x14ac:dyDescent="0.25">
      <c r="A334" t="s">
        <v>37</v>
      </c>
      <c r="B334" t="s">
        <v>38</v>
      </c>
      <c r="C334">
        <v>2007</v>
      </c>
      <c r="D334">
        <v>8</v>
      </c>
      <c r="E334">
        <v>0.45</v>
      </c>
      <c r="F334">
        <v>0.64020000000000699</v>
      </c>
      <c r="G334">
        <v>1.4905999999999999</v>
      </c>
      <c r="H334">
        <v>3.12089999999997</v>
      </c>
      <c r="I334">
        <v>38</v>
      </c>
      <c r="J334">
        <v>11</v>
      </c>
      <c r="K334" t="s">
        <v>370</v>
      </c>
      <c r="L334" s="1">
        <f t="shared" si="10"/>
        <v>-0.67213951706284358</v>
      </c>
      <c r="M334" s="14">
        <f t="shared" si="11"/>
        <v>0</v>
      </c>
    </row>
    <row r="335" spans="1:13" x14ac:dyDescent="0.25">
      <c r="A335" t="s">
        <v>37</v>
      </c>
      <c r="B335" t="s">
        <v>38</v>
      </c>
      <c r="C335">
        <v>2007</v>
      </c>
      <c r="D335">
        <v>9</v>
      </c>
      <c r="E335">
        <v>0.46</v>
      </c>
      <c r="F335">
        <v>0.75010000000000698</v>
      </c>
      <c r="G335">
        <v>1.0505</v>
      </c>
      <c r="H335">
        <v>1.7409999999999699</v>
      </c>
      <c r="I335">
        <v>57</v>
      </c>
      <c r="J335">
        <v>10</v>
      </c>
      <c r="K335" t="s">
        <v>371</v>
      </c>
      <c r="L335" s="1">
        <f t="shared" si="10"/>
        <v>-0.52213626082462217</v>
      </c>
      <c r="M335" s="14">
        <f t="shared" si="11"/>
        <v>0</v>
      </c>
    </row>
    <row r="336" spans="1:13" x14ac:dyDescent="0.25">
      <c r="A336" t="s">
        <v>37</v>
      </c>
      <c r="B336" t="s">
        <v>38</v>
      </c>
      <c r="C336">
        <v>2007</v>
      </c>
      <c r="D336">
        <v>10</v>
      </c>
      <c r="E336">
        <v>0.51</v>
      </c>
      <c r="F336">
        <v>0.88010000000000699</v>
      </c>
      <c r="G336">
        <v>0.88070000000000603</v>
      </c>
      <c r="H336">
        <v>1.0716999999999699</v>
      </c>
      <c r="I336">
        <v>80</v>
      </c>
      <c r="J336">
        <v>13</v>
      </c>
      <c r="K336" t="s">
        <v>372</v>
      </c>
      <c r="L336" s="1">
        <f t="shared" si="10"/>
        <v>-0.34469837810425114</v>
      </c>
      <c r="M336" s="14">
        <f t="shared" si="11"/>
        <v>0</v>
      </c>
    </row>
    <row r="337" spans="1:13" x14ac:dyDescent="0.25">
      <c r="A337" t="s">
        <v>37</v>
      </c>
      <c r="B337" t="s">
        <v>38</v>
      </c>
      <c r="C337">
        <v>2007</v>
      </c>
      <c r="D337">
        <v>11</v>
      </c>
      <c r="E337">
        <v>0.24</v>
      </c>
      <c r="F337">
        <v>0.44020000000000697</v>
      </c>
      <c r="G337">
        <v>0.48070000000000601</v>
      </c>
      <c r="H337">
        <v>0.67149999999997201</v>
      </c>
      <c r="I337">
        <v>86</v>
      </c>
      <c r="J337">
        <v>10</v>
      </c>
      <c r="K337" t="s">
        <v>373</v>
      </c>
      <c r="L337" s="1">
        <f t="shared" si="10"/>
        <v>-0.94512087509418374</v>
      </c>
      <c r="M337" s="14">
        <f t="shared" si="11"/>
        <v>0</v>
      </c>
    </row>
    <row r="338" spans="1:13" x14ac:dyDescent="0.25">
      <c r="A338" t="s">
        <v>37</v>
      </c>
      <c r="B338" t="s">
        <v>38</v>
      </c>
      <c r="C338">
        <v>2007</v>
      </c>
      <c r="D338">
        <v>12</v>
      </c>
      <c r="E338">
        <v>0.23</v>
      </c>
      <c r="F338">
        <v>0.40000000000000702</v>
      </c>
      <c r="G338">
        <v>0.47000000000000602</v>
      </c>
      <c r="H338">
        <v>0.69009999999997196</v>
      </c>
      <c r="I338">
        <v>220</v>
      </c>
      <c r="J338">
        <v>20</v>
      </c>
      <c r="K338" t="s">
        <v>374</v>
      </c>
      <c r="L338" s="1">
        <f t="shared" si="10"/>
        <v>-0.99999012805848309</v>
      </c>
      <c r="M338" s="14">
        <f t="shared" si="11"/>
        <v>0</v>
      </c>
    </row>
    <row r="339" spans="1:13" x14ac:dyDescent="0.25">
      <c r="A339" t="s">
        <v>37</v>
      </c>
      <c r="B339" t="s">
        <v>38</v>
      </c>
      <c r="C339">
        <v>2008</v>
      </c>
      <c r="D339">
        <v>1</v>
      </c>
      <c r="E339">
        <v>0.65</v>
      </c>
      <c r="F339">
        <v>1.44</v>
      </c>
      <c r="G339">
        <v>1.5403</v>
      </c>
      <c r="H339">
        <v>1.6709999999999701</v>
      </c>
      <c r="I339">
        <v>123</v>
      </c>
      <c r="J339">
        <v>17</v>
      </c>
      <c r="K339" t="s">
        <v>375</v>
      </c>
      <c r="L339" s="1">
        <f t="shared" si="10"/>
        <v>0.41951293370447601</v>
      </c>
      <c r="M339" s="14">
        <f t="shared" si="11"/>
        <v>0</v>
      </c>
    </row>
    <row r="340" spans="1:13" x14ac:dyDescent="0.25">
      <c r="A340" t="s">
        <v>37</v>
      </c>
      <c r="B340" t="s">
        <v>38</v>
      </c>
      <c r="C340">
        <v>2008</v>
      </c>
      <c r="D340">
        <v>2</v>
      </c>
      <c r="E340">
        <v>0.54</v>
      </c>
      <c r="F340">
        <v>1.36</v>
      </c>
      <c r="G340">
        <v>1.6201000000000001</v>
      </c>
      <c r="H340">
        <v>2.3704999999999701</v>
      </c>
      <c r="I340">
        <v>253</v>
      </c>
      <c r="J340">
        <v>23</v>
      </c>
      <c r="K340" t="s">
        <v>376</v>
      </c>
      <c r="L340" s="1">
        <f t="shared" si="10"/>
        <v>0.31032039049194016</v>
      </c>
      <c r="M340" s="14">
        <f t="shared" si="11"/>
        <v>0</v>
      </c>
    </row>
    <row r="341" spans="1:13" x14ac:dyDescent="0.25">
      <c r="A341" t="s">
        <v>37</v>
      </c>
      <c r="B341" t="s">
        <v>38</v>
      </c>
      <c r="C341">
        <v>2008</v>
      </c>
      <c r="D341">
        <v>3</v>
      </c>
      <c r="E341">
        <v>0.54</v>
      </c>
      <c r="F341">
        <v>1.1599999999999999</v>
      </c>
      <c r="G341">
        <v>1.59</v>
      </c>
      <c r="H341">
        <v>2.6199999999999699</v>
      </c>
      <c r="I341">
        <v>156</v>
      </c>
      <c r="J341">
        <v>15</v>
      </c>
      <c r="K341" t="s">
        <v>377</v>
      </c>
      <c r="L341" s="1">
        <f t="shared" si="10"/>
        <v>3.7339032460599754E-2</v>
      </c>
      <c r="M341" s="14">
        <f t="shared" si="11"/>
        <v>0</v>
      </c>
    </row>
    <row r="342" spans="1:13" x14ac:dyDescent="0.25">
      <c r="A342" t="s">
        <v>37</v>
      </c>
      <c r="B342" t="s">
        <v>38</v>
      </c>
      <c r="C342">
        <v>2008</v>
      </c>
      <c r="D342">
        <v>4</v>
      </c>
      <c r="E342">
        <v>0.34</v>
      </c>
      <c r="F342">
        <v>0.93000000000000704</v>
      </c>
      <c r="G342">
        <v>1.7802</v>
      </c>
      <c r="H342">
        <v>2.2007999999999699</v>
      </c>
      <c r="I342">
        <v>133</v>
      </c>
      <c r="J342">
        <v>15</v>
      </c>
      <c r="K342" t="s">
        <v>378</v>
      </c>
      <c r="L342" s="1">
        <f t="shared" si="10"/>
        <v>-0.27658952927543168</v>
      </c>
      <c r="M342" s="14">
        <f t="shared" si="11"/>
        <v>0</v>
      </c>
    </row>
    <row r="343" spans="1:13" x14ac:dyDescent="0.25">
      <c r="A343" t="s">
        <v>37</v>
      </c>
      <c r="B343" t="s">
        <v>38</v>
      </c>
      <c r="C343">
        <v>2008</v>
      </c>
      <c r="D343">
        <v>5</v>
      </c>
      <c r="E343">
        <v>1.3</v>
      </c>
      <c r="F343">
        <v>2.4902000000000002</v>
      </c>
      <c r="G343">
        <v>3.2804000000000002</v>
      </c>
      <c r="H343">
        <v>5.2510999999999699</v>
      </c>
      <c r="I343">
        <v>147</v>
      </c>
      <c r="J343">
        <v>21</v>
      </c>
      <c r="K343" t="s">
        <v>379</v>
      </c>
      <c r="L343" s="1">
        <f t="shared" si="10"/>
        <v>1.8529380447270434</v>
      </c>
      <c r="M343" s="14">
        <f t="shared" si="11"/>
        <v>0</v>
      </c>
    </row>
    <row r="344" spans="1:13" x14ac:dyDescent="0.25">
      <c r="A344" t="s">
        <v>37</v>
      </c>
      <c r="B344" t="s">
        <v>38</v>
      </c>
      <c r="C344">
        <v>2008</v>
      </c>
      <c r="D344">
        <v>6</v>
      </c>
      <c r="E344">
        <v>0.28000000000000003</v>
      </c>
      <c r="F344">
        <v>0.49000000000000699</v>
      </c>
      <c r="G344">
        <v>1.9403999999999999</v>
      </c>
      <c r="H344">
        <v>4.1010999999999704</v>
      </c>
      <c r="I344">
        <v>66</v>
      </c>
      <c r="J344">
        <v>14</v>
      </c>
      <c r="K344" t="s">
        <v>380</v>
      </c>
      <c r="L344" s="1">
        <f t="shared" si="10"/>
        <v>-0.87714851694438001</v>
      </c>
      <c r="M344" s="14">
        <f t="shared" si="11"/>
        <v>0</v>
      </c>
    </row>
    <row r="345" spans="1:13" x14ac:dyDescent="0.25">
      <c r="A345" t="s">
        <v>37</v>
      </c>
      <c r="B345" t="s">
        <v>38</v>
      </c>
      <c r="C345">
        <v>2008</v>
      </c>
      <c r="D345">
        <v>7</v>
      </c>
      <c r="E345">
        <v>0.82</v>
      </c>
      <c r="F345">
        <v>1.57</v>
      </c>
      <c r="G345">
        <v>1.8003</v>
      </c>
      <c r="H345">
        <v>3.3506999999999598</v>
      </c>
      <c r="I345">
        <v>100</v>
      </c>
      <c r="J345">
        <v>14</v>
      </c>
      <c r="K345" t="s">
        <v>381</v>
      </c>
      <c r="L345" s="1">
        <f t="shared" si="10"/>
        <v>0.59695081642484726</v>
      </c>
      <c r="M345" s="14">
        <f t="shared" si="11"/>
        <v>0</v>
      </c>
    </row>
    <row r="346" spans="1:13" x14ac:dyDescent="0.25">
      <c r="A346" t="s">
        <v>37</v>
      </c>
      <c r="B346" t="s">
        <v>38</v>
      </c>
      <c r="C346">
        <v>2008</v>
      </c>
      <c r="D346">
        <v>8</v>
      </c>
      <c r="E346">
        <v>0.33</v>
      </c>
      <c r="F346">
        <v>1.1201000000000001</v>
      </c>
      <c r="G346">
        <v>1.9103000000000001</v>
      </c>
      <c r="H346">
        <v>2.8606999999999601</v>
      </c>
      <c r="I346">
        <v>47</v>
      </c>
      <c r="J346">
        <v>11</v>
      </c>
      <c r="K346" t="s">
        <v>382</v>
      </c>
      <c r="L346" s="1">
        <f t="shared" si="10"/>
        <v>-1.7120748466652361E-2</v>
      </c>
      <c r="M346" s="14">
        <f t="shared" si="11"/>
        <v>0</v>
      </c>
    </row>
    <row r="347" spans="1:13" x14ac:dyDescent="0.25">
      <c r="A347" t="s">
        <v>37</v>
      </c>
      <c r="B347" t="s">
        <v>38</v>
      </c>
      <c r="C347">
        <v>2008</v>
      </c>
      <c r="D347">
        <v>9</v>
      </c>
      <c r="E347">
        <v>1.32</v>
      </c>
      <c r="F347">
        <v>4.45</v>
      </c>
      <c r="G347">
        <v>5.8803999999999998</v>
      </c>
      <c r="H347">
        <v>6.3010999999999697</v>
      </c>
      <c r="I347">
        <v>91</v>
      </c>
      <c r="J347">
        <v>12</v>
      </c>
      <c r="K347" t="s">
        <v>383</v>
      </c>
      <c r="L347" s="1">
        <f t="shared" si="10"/>
        <v>4.527882372076145</v>
      </c>
      <c r="M347" s="1">
        <f t="shared" si="11"/>
        <v>4.45</v>
      </c>
    </row>
    <row r="348" spans="1:13" x14ac:dyDescent="0.25">
      <c r="A348" t="s">
        <v>37</v>
      </c>
      <c r="B348" t="s">
        <v>38</v>
      </c>
      <c r="C348">
        <v>2008</v>
      </c>
      <c r="D348">
        <v>10</v>
      </c>
      <c r="E348">
        <v>0.25</v>
      </c>
      <c r="F348">
        <v>0.54010000000000602</v>
      </c>
      <c r="G348">
        <v>0.91030000000000799</v>
      </c>
      <c r="H348">
        <v>2.6714999999999698</v>
      </c>
      <c r="I348">
        <v>40</v>
      </c>
      <c r="J348">
        <v>6</v>
      </c>
      <c r="K348" t="s">
        <v>384</v>
      </c>
      <c r="L348" s="1">
        <f t="shared" si="10"/>
        <v>-0.80876668675753072</v>
      </c>
      <c r="M348" s="14">
        <f t="shared" si="11"/>
        <v>0</v>
      </c>
    </row>
    <row r="349" spans="1:13" x14ac:dyDescent="0.25">
      <c r="A349" t="s">
        <v>37</v>
      </c>
      <c r="B349" t="s">
        <v>38</v>
      </c>
      <c r="C349">
        <v>2008</v>
      </c>
      <c r="D349">
        <v>11</v>
      </c>
      <c r="E349">
        <v>0.17</v>
      </c>
      <c r="F349">
        <v>0.43020000000000602</v>
      </c>
      <c r="G349">
        <v>0.64050000000000795</v>
      </c>
      <c r="H349">
        <v>1.06109999999997</v>
      </c>
      <c r="I349">
        <v>96</v>
      </c>
      <c r="J349">
        <v>11</v>
      </c>
      <c r="K349" t="s">
        <v>385</v>
      </c>
      <c r="L349" s="1">
        <f t="shared" si="10"/>
        <v>-0.95876994299575202</v>
      </c>
      <c r="M349" s="14">
        <f t="shared" si="11"/>
        <v>0</v>
      </c>
    </row>
    <row r="350" spans="1:13" x14ac:dyDescent="0.25">
      <c r="A350" t="s">
        <v>37</v>
      </c>
      <c r="B350" t="s">
        <v>38</v>
      </c>
      <c r="C350">
        <v>2008</v>
      </c>
      <c r="D350">
        <v>12</v>
      </c>
      <c r="E350">
        <v>0.95</v>
      </c>
      <c r="F350">
        <v>1.75</v>
      </c>
      <c r="G350">
        <v>1.8005</v>
      </c>
      <c r="H350">
        <v>2.0012999999999699</v>
      </c>
      <c r="I350">
        <v>185</v>
      </c>
      <c r="J350">
        <v>21</v>
      </c>
      <c r="K350" t="s">
        <v>386</v>
      </c>
      <c r="L350" s="1">
        <f t="shared" si="10"/>
        <v>0.84263403865305331</v>
      </c>
      <c r="M350" s="14">
        <f t="shared" si="11"/>
        <v>0</v>
      </c>
    </row>
    <row r="351" spans="1:13" x14ac:dyDescent="0.25">
      <c r="A351" t="s">
        <v>37</v>
      </c>
      <c r="B351" t="s">
        <v>38</v>
      </c>
      <c r="C351">
        <v>2009</v>
      </c>
      <c r="D351">
        <v>1</v>
      </c>
      <c r="E351">
        <v>7.0000000000000007E-2</v>
      </c>
      <c r="F351">
        <v>0.28000000000000602</v>
      </c>
      <c r="G351">
        <v>0.380000000000007</v>
      </c>
      <c r="H351">
        <v>1.8314999999999699</v>
      </c>
      <c r="I351">
        <v>128</v>
      </c>
      <c r="J351">
        <v>18</v>
      </c>
      <c r="K351" t="s">
        <v>387</v>
      </c>
      <c r="L351" s="1">
        <f t="shared" si="10"/>
        <v>-1.1637789428772884</v>
      </c>
      <c r="M351" s="14">
        <f t="shared" si="11"/>
        <v>0</v>
      </c>
    </row>
    <row r="352" spans="1:13" x14ac:dyDescent="0.25">
      <c r="A352" t="s">
        <v>37</v>
      </c>
      <c r="B352" t="s">
        <v>38</v>
      </c>
      <c r="C352">
        <v>2009</v>
      </c>
      <c r="D352">
        <v>2</v>
      </c>
      <c r="E352">
        <v>0.5</v>
      </c>
      <c r="F352">
        <v>1.34</v>
      </c>
      <c r="G352">
        <v>1.5601</v>
      </c>
      <c r="H352">
        <v>1.78069999999997</v>
      </c>
      <c r="I352">
        <v>76</v>
      </c>
      <c r="J352">
        <v>11</v>
      </c>
      <c r="K352" t="s">
        <v>388</v>
      </c>
      <c r="L352" s="1">
        <f t="shared" si="10"/>
        <v>0.2830222546888061</v>
      </c>
      <c r="M352" s="14">
        <f t="shared" si="11"/>
        <v>0</v>
      </c>
    </row>
    <row r="353" spans="1:13" x14ac:dyDescent="0.25">
      <c r="A353" t="s">
        <v>37</v>
      </c>
      <c r="B353" t="s">
        <v>38</v>
      </c>
      <c r="C353">
        <v>2009</v>
      </c>
      <c r="D353">
        <v>3</v>
      </c>
      <c r="E353">
        <v>0.42</v>
      </c>
      <c r="F353">
        <v>0.61000000000000598</v>
      </c>
      <c r="G353">
        <v>0.90000000000000802</v>
      </c>
      <c r="H353">
        <v>1.51049999999997</v>
      </c>
      <c r="I353">
        <v>81</v>
      </c>
      <c r="J353">
        <v>14</v>
      </c>
      <c r="K353" t="s">
        <v>389</v>
      </c>
      <c r="L353" s="1">
        <f t="shared" si="10"/>
        <v>-0.71335970212557731</v>
      </c>
      <c r="M353" s="14">
        <f t="shared" si="11"/>
        <v>0</v>
      </c>
    </row>
    <row r="354" spans="1:13" x14ac:dyDescent="0.25">
      <c r="A354" t="s">
        <v>37</v>
      </c>
      <c r="B354" t="s">
        <v>38</v>
      </c>
      <c r="C354">
        <v>2009</v>
      </c>
      <c r="D354">
        <v>4</v>
      </c>
      <c r="E354">
        <v>0.24</v>
      </c>
      <c r="F354">
        <v>0.99000000000000599</v>
      </c>
      <c r="G354">
        <v>1.2702</v>
      </c>
      <c r="H354">
        <v>1.4608999999999699</v>
      </c>
      <c r="I354">
        <v>158</v>
      </c>
      <c r="J354">
        <v>15</v>
      </c>
      <c r="K354" t="s">
        <v>390</v>
      </c>
      <c r="L354" s="1">
        <f t="shared" si="10"/>
        <v>-0.19469512186603108</v>
      </c>
      <c r="M354" s="14">
        <f t="shared" si="11"/>
        <v>0</v>
      </c>
    </row>
    <row r="355" spans="1:13" x14ac:dyDescent="0.25">
      <c r="A355" t="s">
        <v>37</v>
      </c>
      <c r="B355" t="s">
        <v>38</v>
      </c>
      <c r="C355">
        <v>2009</v>
      </c>
      <c r="D355">
        <v>5</v>
      </c>
      <c r="E355">
        <v>0.47</v>
      </c>
      <c r="F355">
        <v>0.83010000000000705</v>
      </c>
      <c r="G355">
        <v>1.2905</v>
      </c>
      <c r="H355">
        <v>2.0607999999999702</v>
      </c>
      <c r="I355">
        <v>107</v>
      </c>
      <c r="J355">
        <v>17</v>
      </c>
      <c r="K355" t="s">
        <v>391</v>
      </c>
      <c r="L355" s="1">
        <f t="shared" si="10"/>
        <v>-0.41294371761208604</v>
      </c>
      <c r="M355" s="14">
        <f t="shared" si="11"/>
        <v>0</v>
      </c>
    </row>
    <row r="356" spans="1:13" x14ac:dyDescent="0.25">
      <c r="A356" t="s">
        <v>37</v>
      </c>
      <c r="B356" t="s">
        <v>38</v>
      </c>
      <c r="C356">
        <v>2009</v>
      </c>
      <c r="D356">
        <v>6</v>
      </c>
      <c r="E356">
        <v>1.0900000000000001</v>
      </c>
      <c r="F356">
        <v>1.9500999999999999</v>
      </c>
      <c r="G356">
        <v>3.1002999999999998</v>
      </c>
      <c r="H356">
        <v>4.4007999999999701</v>
      </c>
      <c r="I356">
        <v>79</v>
      </c>
      <c r="J356">
        <v>15</v>
      </c>
      <c r="K356" t="s">
        <v>392</v>
      </c>
      <c r="L356" s="1">
        <f t="shared" si="10"/>
        <v>1.1157518873634089</v>
      </c>
      <c r="M356" s="14">
        <f t="shared" si="11"/>
        <v>0</v>
      </c>
    </row>
    <row r="357" spans="1:13" x14ac:dyDescent="0.25">
      <c r="A357" t="s">
        <v>37</v>
      </c>
      <c r="B357" t="s">
        <v>38</v>
      </c>
      <c r="C357">
        <v>2009</v>
      </c>
      <c r="D357">
        <v>7</v>
      </c>
      <c r="E357">
        <v>0.56999999999999995</v>
      </c>
      <c r="F357">
        <v>1.56</v>
      </c>
      <c r="G357">
        <v>1.6003000000000001</v>
      </c>
      <c r="H357">
        <v>2.2112999999999698</v>
      </c>
      <c r="I357">
        <v>80</v>
      </c>
      <c r="J357">
        <v>17</v>
      </c>
      <c r="K357" t="s">
        <v>393</v>
      </c>
      <c r="L357" s="1">
        <f t="shared" si="10"/>
        <v>0.58330174852328021</v>
      </c>
      <c r="M357" s="14">
        <f t="shared" si="11"/>
        <v>0</v>
      </c>
    </row>
    <row r="358" spans="1:13" x14ac:dyDescent="0.25">
      <c r="A358" t="s">
        <v>37</v>
      </c>
      <c r="B358" t="s">
        <v>38</v>
      </c>
      <c r="C358">
        <v>2009</v>
      </c>
      <c r="D358">
        <v>8</v>
      </c>
      <c r="E358">
        <v>0.92</v>
      </c>
      <c r="F358">
        <v>1.2401</v>
      </c>
      <c r="G358">
        <v>1.3506</v>
      </c>
      <c r="H358">
        <v>2.1009999999999698</v>
      </c>
      <c r="I358">
        <v>57</v>
      </c>
      <c r="J358">
        <v>10</v>
      </c>
      <c r="K358" t="s">
        <v>394</v>
      </c>
      <c r="L358" s="1">
        <f t="shared" si="10"/>
        <v>0.14666806635215157</v>
      </c>
      <c r="M358" s="14">
        <f t="shared" si="11"/>
        <v>0</v>
      </c>
    </row>
    <row r="359" spans="1:13" x14ac:dyDescent="0.25">
      <c r="A359" t="s">
        <v>37</v>
      </c>
      <c r="B359" t="s">
        <v>38</v>
      </c>
      <c r="C359">
        <v>2009</v>
      </c>
      <c r="D359">
        <v>9</v>
      </c>
      <c r="E359">
        <v>0.64</v>
      </c>
      <c r="F359">
        <v>1.1499999999999999</v>
      </c>
      <c r="G359">
        <v>1.4903</v>
      </c>
      <c r="H359">
        <v>1.59109999999997</v>
      </c>
      <c r="I359">
        <v>74</v>
      </c>
      <c r="J359">
        <v>11</v>
      </c>
      <c r="K359" t="s">
        <v>395</v>
      </c>
      <c r="L359" s="1">
        <f t="shared" si="10"/>
        <v>2.3689964559032738E-2</v>
      </c>
      <c r="M359" s="14">
        <f t="shared" si="11"/>
        <v>0</v>
      </c>
    </row>
    <row r="360" spans="1:13" x14ac:dyDescent="0.25">
      <c r="A360" t="s">
        <v>37</v>
      </c>
      <c r="B360" t="s">
        <v>38</v>
      </c>
      <c r="C360">
        <v>2009</v>
      </c>
      <c r="D360">
        <v>10</v>
      </c>
      <c r="E360">
        <v>0.78</v>
      </c>
      <c r="F360">
        <v>1.32</v>
      </c>
      <c r="G360">
        <v>1.81</v>
      </c>
      <c r="H360">
        <v>2.8799999999999599</v>
      </c>
      <c r="I360">
        <v>256</v>
      </c>
      <c r="J360">
        <v>20</v>
      </c>
      <c r="K360" t="s">
        <v>396</v>
      </c>
      <c r="L360" s="1">
        <f t="shared" si="10"/>
        <v>0.25572411888567204</v>
      </c>
      <c r="M360" s="14">
        <f t="shared" si="11"/>
        <v>0</v>
      </c>
    </row>
    <row r="361" spans="1:13" x14ac:dyDescent="0.25">
      <c r="A361" t="s">
        <v>37</v>
      </c>
      <c r="B361" t="s">
        <v>38</v>
      </c>
      <c r="C361">
        <v>2009</v>
      </c>
      <c r="D361">
        <v>11</v>
      </c>
      <c r="E361">
        <v>0.3</v>
      </c>
      <c r="F361">
        <v>0.92000000000000604</v>
      </c>
      <c r="G361">
        <v>1.27</v>
      </c>
      <c r="H361">
        <v>2.4305999999999601</v>
      </c>
      <c r="I361">
        <v>94</v>
      </c>
      <c r="J361">
        <v>11</v>
      </c>
      <c r="K361" t="s">
        <v>397</v>
      </c>
      <c r="L361" s="1">
        <f t="shared" si="10"/>
        <v>-0.29023859717700007</v>
      </c>
      <c r="M361" s="14">
        <f t="shared" si="11"/>
        <v>0</v>
      </c>
    </row>
    <row r="362" spans="1:13" x14ac:dyDescent="0.25">
      <c r="A362" t="s">
        <v>37</v>
      </c>
      <c r="B362" t="s">
        <v>38</v>
      </c>
      <c r="C362">
        <v>2009</v>
      </c>
      <c r="D362">
        <v>12</v>
      </c>
      <c r="E362">
        <v>0.54</v>
      </c>
      <c r="F362">
        <v>1</v>
      </c>
      <c r="G362">
        <v>1.03</v>
      </c>
      <c r="H362">
        <v>1.1604999999999599</v>
      </c>
      <c r="I362">
        <v>245</v>
      </c>
      <c r="J362">
        <v>22</v>
      </c>
      <c r="K362" t="s">
        <v>398</v>
      </c>
      <c r="L362" s="1">
        <f t="shared" si="10"/>
        <v>-0.18104605396447224</v>
      </c>
      <c r="M362" s="14">
        <f t="shared" si="11"/>
        <v>0</v>
      </c>
    </row>
    <row r="363" spans="1:13" x14ac:dyDescent="0.25">
      <c r="A363" t="s">
        <v>37</v>
      </c>
      <c r="B363" t="s">
        <v>38</v>
      </c>
      <c r="C363">
        <v>2010</v>
      </c>
      <c r="D363">
        <v>1</v>
      </c>
      <c r="E363">
        <v>0.23</v>
      </c>
      <c r="F363">
        <v>0.44020000000000598</v>
      </c>
      <c r="G363">
        <v>0.50060000000000804</v>
      </c>
      <c r="H363">
        <v>0.531499999999966</v>
      </c>
      <c r="I363">
        <v>222</v>
      </c>
      <c r="J363">
        <v>18</v>
      </c>
      <c r="K363" t="s">
        <v>399</v>
      </c>
      <c r="L363" s="1">
        <f t="shared" si="10"/>
        <v>-0.94512087509418519</v>
      </c>
      <c r="M363" s="14">
        <f t="shared" si="11"/>
        <v>0</v>
      </c>
    </row>
    <row r="364" spans="1:13" x14ac:dyDescent="0.25">
      <c r="A364" t="s">
        <v>37</v>
      </c>
      <c r="B364" t="s">
        <v>38</v>
      </c>
      <c r="C364">
        <v>2010</v>
      </c>
      <c r="D364">
        <v>2</v>
      </c>
      <c r="E364">
        <v>0.12</v>
      </c>
      <c r="F364">
        <v>0.42000000000000598</v>
      </c>
      <c r="G364">
        <v>0.74020000000000796</v>
      </c>
      <c r="H364">
        <v>0.93039999999996703</v>
      </c>
      <c r="I364">
        <v>213</v>
      </c>
      <c r="J364">
        <v>19</v>
      </c>
      <c r="K364" t="s">
        <v>400</v>
      </c>
      <c r="L364" s="1">
        <f t="shared" si="10"/>
        <v>-0.97269199225535052</v>
      </c>
      <c r="M364" s="14">
        <f t="shared" si="11"/>
        <v>0</v>
      </c>
    </row>
    <row r="365" spans="1:13" x14ac:dyDescent="0.25">
      <c r="A365" t="s">
        <v>37</v>
      </c>
      <c r="B365" t="s">
        <v>38</v>
      </c>
      <c r="C365">
        <v>2010</v>
      </c>
      <c r="D365">
        <v>3</v>
      </c>
      <c r="E365">
        <v>0.28000000000000003</v>
      </c>
      <c r="F365">
        <v>0.56000000000000605</v>
      </c>
      <c r="G365">
        <v>0.74000000000000898</v>
      </c>
      <c r="H365">
        <v>0.90059999999996698</v>
      </c>
      <c r="I365">
        <v>144</v>
      </c>
      <c r="J365">
        <v>14</v>
      </c>
      <c r="K365" t="s">
        <v>401</v>
      </c>
      <c r="L365" s="1">
        <f t="shared" si="10"/>
        <v>-0.78160504163341227</v>
      </c>
      <c r="M365" s="14">
        <f t="shared" si="11"/>
        <v>0</v>
      </c>
    </row>
    <row r="366" spans="1:13" x14ac:dyDescent="0.25">
      <c r="A366" t="s">
        <v>37</v>
      </c>
      <c r="B366" t="s">
        <v>38</v>
      </c>
      <c r="C366">
        <v>2010</v>
      </c>
      <c r="D366">
        <v>4</v>
      </c>
      <c r="E366">
        <v>0.53</v>
      </c>
      <c r="F366">
        <v>0.770100000000006</v>
      </c>
      <c r="G366">
        <v>0.96010000000000895</v>
      </c>
      <c r="H366">
        <v>1.25069999999996</v>
      </c>
      <c r="I366">
        <v>97</v>
      </c>
      <c r="J366">
        <v>14</v>
      </c>
      <c r="K366" t="s">
        <v>402</v>
      </c>
      <c r="L366" s="1">
        <f t="shared" si="10"/>
        <v>-0.49483812502148955</v>
      </c>
      <c r="M366" s="14">
        <f t="shared" si="11"/>
        <v>0</v>
      </c>
    </row>
    <row r="367" spans="1:13" x14ac:dyDescent="0.25">
      <c r="A367" t="s">
        <v>37</v>
      </c>
      <c r="B367" t="s">
        <v>38</v>
      </c>
      <c r="C367">
        <v>2010</v>
      </c>
      <c r="D367">
        <v>5</v>
      </c>
      <c r="E367">
        <v>1.1000000000000001</v>
      </c>
      <c r="F367">
        <v>1.3</v>
      </c>
      <c r="G367">
        <v>1.5203</v>
      </c>
      <c r="H367">
        <v>2.0703999999999598</v>
      </c>
      <c r="I367">
        <v>116</v>
      </c>
      <c r="J367">
        <v>19</v>
      </c>
      <c r="K367" t="s">
        <v>403</v>
      </c>
      <c r="L367" s="1">
        <f t="shared" si="10"/>
        <v>0.22842598308253803</v>
      </c>
      <c r="M367" s="14">
        <f t="shared" si="11"/>
        <v>0</v>
      </c>
    </row>
    <row r="368" spans="1:13" x14ac:dyDescent="0.25">
      <c r="A368" t="s">
        <v>37</v>
      </c>
      <c r="B368" t="s">
        <v>38</v>
      </c>
      <c r="C368">
        <v>2010</v>
      </c>
      <c r="D368">
        <v>6</v>
      </c>
      <c r="E368">
        <v>0.72</v>
      </c>
      <c r="F368">
        <v>1.03</v>
      </c>
      <c r="G368">
        <v>1.2103999999999999</v>
      </c>
      <c r="H368">
        <v>2.2107999999999599</v>
      </c>
      <c r="I368">
        <v>62</v>
      </c>
      <c r="J368">
        <v>15</v>
      </c>
      <c r="K368" t="s">
        <v>404</v>
      </c>
      <c r="L368" s="1">
        <f t="shared" si="10"/>
        <v>-0.14009885025977117</v>
      </c>
      <c r="M368" s="14">
        <f t="shared" si="11"/>
        <v>0</v>
      </c>
    </row>
    <row r="369" spans="1:13" x14ac:dyDescent="0.25">
      <c r="A369" t="s">
        <v>37</v>
      </c>
      <c r="B369" t="s">
        <v>38</v>
      </c>
      <c r="C369">
        <v>2010</v>
      </c>
      <c r="D369">
        <v>7</v>
      </c>
      <c r="E369">
        <v>1.17</v>
      </c>
      <c r="F369">
        <v>1.7101999999999999</v>
      </c>
      <c r="G369">
        <v>2.3803999999999998</v>
      </c>
      <c r="H369">
        <v>3.8809999999999598</v>
      </c>
      <c r="I369">
        <v>99</v>
      </c>
      <c r="J369">
        <v>21</v>
      </c>
      <c r="K369" t="s">
        <v>405</v>
      </c>
      <c r="L369" s="1">
        <f t="shared" si="10"/>
        <v>0.78831074840481652</v>
      </c>
      <c r="M369" s="14">
        <f t="shared" si="11"/>
        <v>0</v>
      </c>
    </row>
    <row r="370" spans="1:13" x14ac:dyDescent="0.25">
      <c r="A370" t="s">
        <v>37</v>
      </c>
      <c r="B370" t="s">
        <v>38</v>
      </c>
      <c r="C370">
        <v>2010</v>
      </c>
      <c r="D370">
        <v>8</v>
      </c>
      <c r="E370">
        <v>1.1100000000000001</v>
      </c>
      <c r="F370">
        <v>1.6402000000000001</v>
      </c>
      <c r="G370">
        <v>2.0703</v>
      </c>
      <c r="H370">
        <v>3.1906999999999601</v>
      </c>
      <c r="I370">
        <v>33</v>
      </c>
      <c r="J370">
        <v>9</v>
      </c>
      <c r="K370" t="s">
        <v>406</v>
      </c>
      <c r="L370" s="1">
        <f t="shared" si="10"/>
        <v>0.69276727309384767</v>
      </c>
      <c r="M370" s="14">
        <f t="shared" si="11"/>
        <v>0</v>
      </c>
    </row>
    <row r="371" spans="1:13" x14ac:dyDescent="0.25">
      <c r="A371" t="s">
        <v>37</v>
      </c>
      <c r="B371" t="s">
        <v>38</v>
      </c>
      <c r="C371">
        <v>2010</v>
      </c>
      <c r="D371">
        <v>9</v>
      </c>
      <c r="E371">
        <v>0.37</v>
      </c>
      <c r="F371">
        <v>0.84010000000000595</v>
      </c>
      <c r="G371">
        <v>1.1101000000000001</v>
      </c>
      <c r="H371">
        <v>1.59089999999996</v>
      </c>
      <c r="I371">
        <v>102</v>
      </c>
      <c r="J371">
        <v>15</v>
      </c>
      <c r="K371" t="s">
        <v>407</v>
      </c>
      <c r="L371" s="1">
        <f t="shared" si="10"/>
        <v>-0.39929464971052053</v>
      </c>
      <c r="M371" s="14">
        <f t="shared" si="11"/>
        <v>0</v>
      </c>
    </row>
    <row r="372" spans="1:13" x14ac:dyDescent="0.25">
      <c r="A372" t="s">
        <v>37</v>
      </c>
      <c r="B372" t="s">
        <v>38</v>
      </c>
      <c r="C372">
        <v>2010</v>
      </c>
      <c r="D372">
        <v>10</v>
      </c>
      <c r="E372">
        <v>0.76</v>
      </c>
      <c r="F372">
        <v>1.1202000000000001</v>
      </c>
      <c r="G372">
        <v>1.1406000000000001</v>
      </c>
      <c r="H372">
        <v>1.43139999999996</v>
      </c>
      <c r="I372">
        <v>15</v>
      </c>
      <c r="J372">
        <v>5</v>
      </c>
      <c r="K372" t="s">
        <v>408</v>
      </c>
      <c r="L372" s="1">
        <f t="shared" si="10"/>
        <v>-1.6984257787636705E-2</v>
      </c>
      <c r="M372" s="14">
        <f t="shared" si="11"/>
        <v>0</v>
      </c>
    </row>
    <row r="373" spans="1:13" x14ac:dyDescent="0.25">
      <c r="A373" t="s">
        <v>37</v>
      </c>
      <c r="B373" t="s">
        <v>38</v>
      </c>
      <c r="C373">
        <v>2010</v>
      </c>
      <c r="D373">
        <v>11</v>
      </c>
      <c r="E373">
        <v>0.73</v>
      </c>
      <c r="F373">
        <v>1.49</v>
      </c>
      <c r="G373">
        <v>2.4001000000000001</v>
      </c>
      <c r="H373">
        <v>3.97049999999996</v>
      </c>
      <c r="I373">
        <v>71</v>
      </c>
      <c r="J373">
        <v>10</v>
      </c>
      <c r="K373" t="s">
        <v>409</v>
      </c>
      <c r="L373" s="1">
        <f t="shared" si="10"/>
        <v>0.48775827321231108</v>
      </c>
      <c r="M373" s="14">
        <f t="shared" si="11"/>
        <v>0</v>
      </c>
    </row>
    <row r="374" spans="1:13" x14ac:dyDescent="0.25">
      <c r="A374" t="s">
        <v>37</v>
      </c>
      <c r="B374" t="s">
        <v>38</v>
      </c>
      <c r="C374">
        <v>2010</v>
      </c>
      <c r="D374">
        <v>12</v>
      </c>
      <c r="E374">
        <v>0.5</v>
      </c>
      <c r="F374">
        <v>0.53040000000000598</v>
      </c>
      <c r="G374">
        <v>0.53100000000000802</v>
      </c>
      <c r="H374">
        <v>0.70149999999996804</v>
      </c>
      <c r="I374">
        <v>177</v>
      </c>
      <c r="J374">
        <v>18</v>
      </c>
      <c r="K374" t="s">
        <v>410</v>
      </c>
      <c r="L374" s="1">
        <f t="shared" si="10"/>
        <v>-0.82200628262205078</v>
      </c>
      <c r="M374" s="14">
        <f t="shared" si="11"/>
        <v>0</v>
      </c>
    </row>
    <row r="375" spans="1:13" x14ac:dyDescent="0.25">
      <c r="A375" t="s">
        <v>37</v>
      </c>
      <c r="B375" t="s">
        <v>38</v>
      </c>
      <c r="C375">
        <v>2011</v>
      </c>
      <c r="D375">
        <v>1</v>
      </c>
      <c r="E375">
        <v>0.1</v>
      </c>
      <c r="F375">
        <v>0.31000000000000599</v>
      </c>
      <c r="G375">
        <v>0.53100000000000802</v>
      </c>
      <c r="H375">
        <v>0.56199999999996797</v>
      </c>
      <c r="I375">
        <v>161</v>
      </c>
      <c r="J375">
        <v>16</v>
      </c>
      <c r="K375" t="s">
        <v>411</v>
      </c>
      <c r="L375" s="1">
        <f t="shared" si="10"/>
        <v>-1.1228317391725875</v>
      </c>
      <c r="M375" s="14">
        <f t="shared" si="11"/>
        <v>0</v>
      </c>
    </row>
    <row r="376" spans="1:13" x14ac:dyDescent="0.25">
      <c r="A376" t="s">
        <v>37</v>
      </c>
      <c r="B376" t="s">
        <v>38</v>
      </c>
      <c r="C376">
        <v>2011</v>
      </c>
      <c r="D376">
        <v>2</v>
      </c>
      <c r="E376">
        <v>0.31</v>
      </c>
      <c r="F376">
        <v>0.62010000000000598</v>
      </c>
      <c r="G376">
        <v>0.95010000000000805</v>
      </c>
      <c r="H376">
        <v>1.35089999999996</v>
      </c>
      <c r="I376">
        <v>101</v>
      </c>
      <c r="J376">
        <v>15</v>
      </c>
      <c r="K376" t="s">
        <v>412</v>
      </c>
      <c r="L376" s="1">
        <f t="shared" si="10"/>
        <v>-0.6995741435449947</v>
      </c>
      <c r="M376" s="14">
        <f t="shared" si="11"/>
        <v>0</v>
      </c>
    </row>
    <row r="377" spans="1:13" x14ac:dyDescent="0.25">
      <c r="A377" t="s">
        <v>37</v>
      </c>
      <c r="B377" t="s">
        <v>38</v>
      </c>
      <c r="C377">
        <v>2011</v>
      </c>
      <c r="D377">
        <v>3</v>
      </c>
      <c r="E377">
        <v>0.39</v>
      </c>
      <c r="F377">
        <v>1.36</v>
      </c>
      <c r="G377">
        <v>1.69</v>
      </c>
      <c r="H377">
        <v>2.2406999999999599</v>
      </c>
      <c r="I377">
        <v>159</v>
      </c>
      <c r="J377">
        <v>19</v>
      </c>
      <c r="K377" t="s">
        <v>413</v>
      </c>
      <c r="L377" s="1">
        <f t="shared" si="10"/>
        <v>0.31032039049194016</v>
      </c>
      <c r="M377" s="14">
        <f t="shared" si="11"/>
        <v>0</v>
      </c>
    </row>
    <row r="378" spans="1:13" x14ac:dyDescent="0.25">
      <c r="A378" t="s">
        <v>37</v>
      </c>
      <c r="B378" t="s">
        <v>38</v>
      </c>
      <c r="C378">
        <v>2011</v>
      </c>
      <c r="D378">
        <v>4</v>
      </c>
      <c r="E378">
        <v>0.57999999999999996</v>
      </c>
      <c r="F378">
        <v>1.1203000000000001</v>
      </c>
      <c r="G378">
        <v>1.6606000000000001</v>
      </c>
      <c r="H378">
        <v>1.9411999999999601</v>
      </c>
      <c r="I378">
        <v>118</v>
      </c>
      <c r="J378">
        <v>16</v>
      </c>
      <c r="K378" t="s">
        <v>414</v>
      </c>
      <c r="L378" s="1">
        <f t="shared" si="10"/>
        <v>-1.6847767108621053E-2</v>
      </c>
      <c r="M378" s="14">
        <f t="shared" si="11"/>
        <v>0</v>
      </c>
    </row>
    <row r="379" spans="1:13" x14ac:dyDescent="0.25">
      <c r="A379" t="s">
        <v>37</v>
      </c>
      <c r="B379" t="s">
        <v>38</v>
      </c>
      <c r="C379">
        <v>2011</v>
      </c>
      <c r="D379">
        <v>5</v>
      </c>
      <c r="E379">
        <v>0.69</v>
      </c>
      <c r="F379">
        <v>1.48</v>
      </c>
      <c r="G379">
        <v>2.29</v>
      </c>
      <c r="H379">
        <v>2.6302999999999601</v>
      </c>
      <c r="I379">
        <v>124</v>
      </c>
      <c r="J379">
        <v>20</v>
      </c>
      <c r="K379" t="s">
        <v>415</v>
      </c>
      <c r="L379" s="1">
        <f t="shared" si="10"/>
        <v>0.47410920531074408</v>
      </c>
      <c r="M379" s="14">
        <f t="shared" si="11"/>
        <v>0</v>
      </c>
    </row>
    <row r="380" spans="1:13" x14ac:dyDescent="0.25">
      <c r="A380" t="s">
        <v>37</v>
      </c>
      <c r="B380" t="s">
        <v>38</v>
      </c>
      <c r="C380">
        <v>2011</v>
      </c>
      <c r="D380">
        <v>6</v>
      </c>
      <c r="E380">
        <v>1.51</v>
      </c>
      <c r="F380">
        <v>4.42</v>
      </c>
      <c r="G380">
        <v>5.0702000000000096</v>
      </c>
      <c r="H380">
        <v>5.5208999999999602</v>
      </c>
      <c r="I380">
        <v>73</v>
      </c>
      <c r="J380">
        <v>15</v>
      </c>
      <c r="K380" t="s">
        <v>416</v>
      </c>
      <c r="L380" s="1">
        <f t="shared" si="10"/>
        <v>4.4869351683714438</v>
      </c>
      <c r="M380" s="1">
        <f t="shared" si="11"/>
        <v>4.42</v>
      </c>
    </row>
    <row r="381" spans="1:13" x14ac:dyDescent="0.25">
      <c r="A381" t="s">
        <v>37</v>
      </c>
      <c r="B381" t="s">
        <v>38</v>
      </c>
      <c r="C381">
        <v>2011</v>
      </c>
      <c r="D381">
        <v>7</v>
      </c>
      <c r="E381">
        <v>0.59</v>
      </c>
      <c r="F381">
        <v>1.5801000000000001</v>
      </c>
      <c r="G381">
        <v>1.84030000000001</v>
      </c>
      <c r="H381">
        <v>5.4709999999999601</v>
      </c>
      <c r="I381">
        <v>65</v>
      </c>
      <c r="J381">
        <v>11</v>
      </c>
      <c r="K381" t="s">
        <v>417</v>
      </c>
      <c r="L381" s="1">
        <f t="shared" si="10"/>
        <v>0.61073637500542988</v>
      </c>
      <c r="M381" s="14">
        <f t="shared" si="11"/>
        <v>0</v>
      </c>
    </row>
    <row r="382" spans="1:13" x14ac:dyDescent="0.25">
      <c r="A382" t="s">
        <v>37</v>
      </c>
      <c r="B382" t="s">
        <v>38</v>
      </c>
      <c r="C382">
        <v>2011</v>
      </c>
      <c r="D382">
        <v>8</v>
      </c>
      <c r="E382">
        <v>0.56000000000000005</v>
      </c>
      <c r="F382">
        <v>0.58040000000000702</v>
      </c>
      <c r="G382">
        <v>1.2607000000000099</v>
      </c>
      <c r="H382">
        <v>1.7615999999999701</v>
      </c>
      <c r="I382">
        <v>41</v>
      </c>
      <c r="J382">
        <v>12</v>
      </c>
      <c r="K382" t="s">
        <v>418</v>
      </c>
      <c r="L382" s="1">
        <f t="shared" si="10"/>
        <v>-0.75376094311421427</v>
      </c>
      <c r="M382" s="14">
        <f t="shared" si="11"/>
        <v>0</v>
      </c>
    </row>
    <row r="383" spans="1:13" x14ac:dyDescent="0.25">
      <c r="A383" t="s">
        <v>37</v>
      </c>
      <c r="B383" t="s">
        <v>38</v>
      </c>
      <c r="C383">
        <v>2011</v>
      </c>
      <c r="D383">
        <v>9</v>
      </c>
      <c r="E383">
        <v>0.22</v>
      </c>
      <c r="F383">
        <v>0.95000000000000695</v>
      </c>
      <c r="G383">
        <v>1.4702000000000099</v>
      </c>
      <c r="H383">
        <v>1.9104999999999701</v>
      </c>
      <c r="I383">
        <v>78</v>
      </c>
      <c r="J383">
        <v>13</v>
      </c>
      <c r="K383" t="s">
        <v>419</v>
      </c>
      <c r="L383" s="1">
        <f t="shared" si="10"/>
        <v>-0.24929139347229778</v>
      </c>
      <c r="M383" s="14">
        <f t="shared" si="11"/>
        <v>0</v>
      </c>
    </row>
    <row r="384" spans="1:13" x14ac:dyDescent="0.25">
      <c r="A384" t="s">
        <v>37</v>
      </c>
      <c r="B384" t="s">
        <v>38</v>
      </c>
      <c r="C384">
        <v>2011</v>
      </c>
      <c r="D384">
        <v>10</v>
      </c>
      <c r="E384">
        <v>0.24</v>
      </c>
      <c r="F384">
        <v>0.91000000000000703</v>
      </c>
      <c r="G384">
        <v>1.1001000000000101</v>
      </c>
      <c r="H384">
        <v>1.36099999999997</v>
      </c>
      <c r="I384">
        <v>70</v>
      </c>
      <c r="J384">
        <v>9</v>
      </c>
      <c r="K384" t="s">
        <v>420</v>
      </c>
      <c r="L384" s="1">
        <f t="shared" si="10"/>
        <v>-0.30388766507856574</v>
      </c>
      <c r="M384" s="14">
        <f t="shared" si="11"/>
        <v>0</v>
      </c>
    </row>
    <row r="385" spans="1:13" x14ac:dyDescent="0.25">
      <c r="A385" t="s">
        <v>37</v>
      </c>
      <c r="B385" t="s">
        <v>38</v>
      </c>
      <c r="C385">
        <v>2011</v>
      </c>
      <c r="D385">
        <v>11</v>
      </c>
      <c r="E385">
        <v>0.28000000000000003</v>
      </c>
      <c r="F385">
        <v>0.96000000000000796</v>
      </c>
      <c r="G385">
        <v>1.30000000000001</v>
      </c>
      <c r="H385">
        <v>1.4906999999999699</v>
      </c>
      <c r="I385">
        <v>151</v>
      </c>
      <c r="J385">
        <v>17</v>
      </c>
      <c r="K385" t="s">
        <v>421</v>
      </c>
      <c r="L385" s="1">
        <f t="shared" si="10"/>
        <v>-0.23564232557072942</v>
      </c>
      <c r="M385" s="14">
        <f t="shared" si="11"/>
        <v>0</v>
      </c>
    </row>
    <row r="386" spans="1:13" x14ac:dyDescent="0.25">
      <c r="A386" t="s">
        <v>37</v>
      </c>
      <c r="B386" t="s">
        <v>38</v>
      </c>
      <c r="C386">
        <v>2011</v>
      </c>
      <c r="D386">
        <v>12</v>
      </c>
      <c r="E386">
        <v>0.18</v>
      </c>
      <c r="F386">
        <v>0.58000000000000795</v>
      </c>
      <c r="G386">
        <v>0.95000000000000895</v>
      </c>
      <c r="H386">
        <v>1.08099999999997</v>
      </c>
      <c r="I386">
        <v>140</v>
      </c>
      <c r="J386">
        <v>17</v>
      </c>
      <c r="K386" t="s">
        <v>422</v>
      </c>
      <c r="L386" s="1">
        <f t="shared" si="10"/>
        <v>-0.75430690583027571</v>
      </c>
      <c r="M386" s="14">
        <f t="shared" si="11"/>
        <v>0</v>
      </c>
    </row>
    <row r="387" spans="1:13" x14ac:dyDescent="0.25">
      <c r="A387" t="s">
        <v>37</v>
      </c>
      <c r="B387" t="s">
        <v>38</v>
      </c>
      <c r="C387">
        <v>2012</v>
      </c>
      <c r="D387">
        <v>1</v>
      </c>
      <c r="E387">
        <v>0.55000000000000004</v>
      </c>
      <c r="F387">
        <v>1.1399999999999999</v>
      </c>
      <c r="G387">
        <v>1.3</v>
      </c>
      <c r="H387">
        <v>1.6602999999999699</v>
      </c>
      <c r="I387">
        <v>325</v>
      </c>
      <c r="J387">
        <v>16</v>
      </c>
      <c r="K387" t="s">
        <v>423</v>
      </c>
      <c r="L387" s="1">
        <f t="shared" si="10"/>
        <v>1.0040896657465718E-2</v>
      </c>
      <c r="M387" s="14">
        <f t="shared" si="11"/>
        <v>0</v>
      </c>
    </row>
    <row r="388" spans="1:13" x14ac:dyDescent="0.25">
      <c r="A388" t="s">
        <v>37</v>
      </c>
      <c r="B388" t="s">
        <v>38</v>
      </c>
      <c r="C388">
        <v>2012</v>
      </c>
      <c r="D388">
        <v>2</v>
      </c>
      <c r="E388">
        <v>0.4</v>
      </c>
      <c r="F388">
        <v>1.19</v>
      </c>
      <c r="G388">
        <v>1.2603</v>
      </c>
      <c r="H388">
        <v>1.28059999999997</v>
      </c>
      <c r="I388">
        <v>694</v>
      </c>
      <c r="J388">
        <v>29</v>
      </c>
      <c r="K388" t="s">
        <v>424</v>
      </c>
      <c r="L388" s="1">
        <f t="shared" ref="L388:L451" si="12">(F388-F$2)/F$1</f>
        <v>7.828623616530081E-2</v>
      </c>
      <c r="M388" s="14">
        <f t="shared" ref="M388:M451" si="13">F388*(F388&gt;3)</f>
        <v>0</v>
      </c>
    </row>
    <row r="389" spans="1:13" x14ac:dyDescent="0.25">
      <c r="A389" t="s">
        <v>37</v>
      </c>
      <c r="B389" t="s">
        <v>38</v>
      </c>
      <c r="C389">
        <v>2012</v>
      </c>
      <c r="D389">
        <v>3</v>
      </c>
      <c r="E389">
        <v>0.4</v>
      </c>
      <c r="F389">
        <v>1.3401000000000001</v>
      </c>
      <c r="G389">
        <v>1.3402000000000001</v>
      </c>
      <c r="H389">
        <v>1.3500999999999701</v>
      </c>
      <c r="I389">
        <v>738</v>
      </c>
      <c r="J389">
        <v>31</v>
      </c>
      <c r="K389" t="s">
        <v>425</v>
      </c>
      <c r="L389" s="1">
        <f t="shared" si="12"/>
        <v>0.28315874536782176</v>
      </c>
      <c r="M389" s="14">
        <f t="shared" si="13"/>
        <v>0</v>
      </c>
    </row>
    <row r="390" spans="1:13" x14ac:dyDescent="0.25">
      <c r="A390" t="s">
        <v>37</v>
      </c>
      <c r="B390" t="s">
        <v>38</v>
      </c>
      <c r="C390">
        <v>2012</v>
      </c>
      <c r="D390">
        <v>4</v>
      </c>
      <c r="E390">
        <v>0.7</v>
      </c>
      <c r="F390">
        <v>1.2502</v>
      </c>
      <c r="G390">
        <v>1.9103000000000001</v>
      </c>
      <c r="H390">
        <v>2.4204999999999699</v>
      </c>
      <c r="I390">
        <v>717</v>
      </c>
      <c r="J390">
        <v>30</v>
      </c>
      <c r="K390" t="s">
        <v>426</v>
      </c>
      <c r="L390" s="1">
        <f t="shared" si="12"/>
        <v>0.16045362493273424</v>
      </c>
      <c r="M390" s="14">
        <f t="shared" si="13"/>
        <v>0</v>
      </c>
    </row>
    <row r="391" spans="1:13" x14ac:dyDescent="0.25">
      <c r="A391" t="s">
        <v>37</v>
      </c>
      <c r="B391" t="s">
        <v>38</v>
      </c>
      <c r="C391">
        <v>2012</v>
      </c>
      <c r="D391">
        <v>5</v>
      </c>
      <c r="E391">
        <v>0.56000000000000005</v>
      </c>
      <c r="F391">
        <v>0.75000000000000699</v>
      </c>
      <c r="G391">
        <v>0.810400000000008</v>
      </c>
      <c r="H391">
        <v>0.83049999999997104</v>
      </c>
      <c r="I391">
        <v>742</v>
      </c>
      <c r="J391">
        <v>31</v>
      </c>
      <c r="K391" t="s">
        <v>427</v>
      </c>
      <c r="L391" s="1">
        <f t="shared" si="12"/>
        <v>-0.52227275150363783</v>
      </c>
      <c r="M391" s="14">
        <f t="shared" si="13"/>
        <v>0</v>
      </c>
    </row>
    <row r="392" spans="1:13" x14ac:dyDescent="0.25">
      <c r="A392" t="s">
        <v>37</v>
      </c>
      <c r="B392" t="s">
        <v>38</v>
      </c>
      <c r="C392">
        <v>2012</v>
      </c>
      <c r="D392">
        <v>6</v>
      </c>
      <c r="E392">
        <v>0.47</v>
      </c>
      <c r="F392">
        <v>0.87010000000000698</v>
      </c>
      <c r="G392">
        <v>0.87030000000000896</v>
      </c>
      <c r="H392">
        <v>0.87029999999997099</v>
      </c>
      <c r="I392">
        <v>716</v>
      </c>
      <c r="J392">
        <v>30</v>
      </c>
      <c r="K392" t="s">
        <v>428</v>
      </c>
      <c r="L392" s="1">
        <f t="shared" si="12"/>
        <v>-0.35834744600581814</v>
      </c>
      <c r="M392" s="14">
        <f t="shared" si="13"/>
        <v>0</v>
      </c>
    </row>
    <row r="393" spans="1:13" x14ac:dyDescent="0.25">
      <c r="A393" t="s">
        <v>37</v>
      </c>
      <c r="B393" t="s">
        <v>38</v>
      </c>
      <c r="C393">
        <v>2012</v>
      </c>
      <c r="D393">
        <v>7</v>
      </c>
      <c r="E393">
        <v>0.22</v>
      </c>
      <c r="F393">
        <v>0.30020000000000702</v>
      </c>
      <c r="G393">
        <v>0.33030000000000798</v>
      </c>
      <c r="H393">
        <v>0.33029999999997101</v>
      </c>
      <c r="I393">
        <v>740</v>
      </c>
      <c r="J393">
        <v>31</v>
      </c>
      <c r="K393" t="s">
        <v>429</v>
      </c>
      <c r="L393" s="1">
        <f t="shared" si="12"/>
        <v>-1.1362078257161219</v>
      </c>
      <c r="M393" s="14">
        <f t="shared" si="13"/>
        <v>0</v>
      </c>
    </row>
    <row r="394" spans="1:13" x14ac:dyDescent="0.25">
      <c r="A394" t="s">
        <v>37</v>
      </c>
      <c r="B394" t="s">
        <v>38</v>
      </c>
      <c r="C394">
        <v>2012</v>
      </c>
      <c r="D394">
        <v>8</v>
      </c>
      <c r="E394">
        <v>0.51</v>
      </c>
      <c r="F394">
        <v>0.83000000000000695</v>
      </c>
      <c r="G394">
        <v>1.1702999999999999</v>
      </c>
      <c r="H394">
        <v>1.2506999999999699</v>
      </c>
      <c r="I394">
        <v>739</v>
      </c>
      <c r="J394">
        <v>31</v>
      </c>
      <c r="K394" t="s">
        <v>430</v>
      </c>
      <c r="L394" s="1">
        <f t="shared" si="12"/>
        <v>-0.41308020829110187</v>
      </c>
      <c r="M394" s="14">
        <f t="shared" si="13"/>
        <v>0</v>
      </c>
    </row>
    <row r="395" spans="1:13" x14ac:dyDescent="0.25">
      <c r="A395" t="s">
        <v>37</v>
      </c>
      <c r="B395" t="s">
        <v>38</v>
      </c>
      <c r="C395">
        <v>2012</v>
      </c>
      <c r="D395">
        <v>9</v>
      </c>
      <c r="E395">
        <v>0.47</v>
      </c>
      <c r="F395">
        <v>0.84010000000000695</v>
      </c>
      <c r="G395">
        <v>1.4001999999999999</v>
      </c>
      <c r="H395">
        <v>1.83079999999997</v>
      </c>
      <c r="I395">
        <v>716</v>
      </c>
      <c r="J395">
        <v>30</v>
      </c>
      <c r="K395" t="s">
        <v>431</v>
      </c>
      <c r="L395" s="1">
        <f t="shared" si="12"/>
        <v>-0.3992946497105192</v>
      </c>
      <c r="M395" s="14">
        <f t="shared" si="13"/>
        <v>0</v>
      </c>
    </row>
    <row r="396" spans="1:13" x14ac:dyDescent="0.25">
      <c r="A396" t="s">
        <v>37</v>
      </c>
      <c r="B396" t="s">
        <v>38</v>
      </c>
      <c r="C396">
        <v>2012</v>
      </c>
      <c r="D396">
        <v>10</v>
      </c>
      <c r="E396">
        <v>0.41</v>
      </c>
      <c r="F396">
        <v>0.84010000000000795</v>
      </c>
      <c r="G396">
        <v>0.84020000000000805</v>
      </c>
      <c r="H396">
        <v>0.890299999999971</v>
      </c>
      <c r="I396">
        <v>739</v>
      </c>
      <c r="J396">
        <v>31</v>
      </c>
      <c r="K396" t="s">
        <v>432</v>
      </c>
      <c r="L396" s="1">
        <f t="shared" si="12"/>
        <v>-0.39929464971051781</v>
      </c>
      <c r="M396" s="14">
        <f t="shared" si="13"/>
        <v>0</v>
      </c>
    </row>
    <row r="397" spans="1:13" x14ac:dyDescent="0.25">
      <c r="A397" t="s">
        <v>37</v>
      </c>
      <c r="B397" t="s">
        <v>38</v>
      </c>
      <c r="C397">
        <v>2012</v>
      </c>
      <c r="D397">
        <v>11</v>
      </c>
      <c r="E397">
        <v>0.38</v>
      </c>
      <c r="F397">
        <v>1.02</v>
      </c>
      <c r="G397">
        <v>1.2001999999999999</v>
      </c>
      <c r="H397">
        <v>1.20019999999997</v>
      </c>
      <c r="I397">
        <v>715</v>
      </c>
      <c r="J397">
        <v>30</v>
      </c>
      <c r="K397" t="s">
        <v>433</v>
      </c>
      <c r="L397" s="1">
        <f t="shared" si="12"/>
        <v>-0.1537479181613382</v>
      </c>
      <c r="M397" s="14">
        <f t="shared" si="13"/>
        <v>0</v>
      </c>
    </row>
    <row r="398" spans="1:13" x14ac:dyDescent="0.25">
      <c r="A398" t="s">
        <v>37</v>
      </c>
      <c r="B398" t="s">
        <v>38</v>
      </c>
      <c r="C398">
        <v>2012</v>
      </c>
      <c r="D398">
        <v>12</v>
      </c>
      <c r="E398">
        <v>0.14000000000000001</v>
      </c>
      <c r="F398">
        <v>0.35000000000000803</v>
      </c>
      <c r="G398">
        <v>0.39020000000000898</v>
      </c>
      <c r="H398">
        <v>0.39019999999997101</v>
      </c>
      <c r="I398">
        <v>740</v>
      </c>
      <c r="J398">
        <v>31</v>
      </c>
      <c r="K398" t="s">
        <v>434</v>
      </c>
      <c r="L398" s="1">
        <f t="shared" si="12"/>
        <v>-1.0682354675663166</v>
      </c>
      <c r="M398" s="14">
        <f t="shared" si="13"/>
        <v>0</v>
      </c>
    </row>
    <row r="399" spans="1:13" x14ac:dyDescent="0.25">
      <c r="A399" t="s">
        <v>37</v>
      </c>
      <c r="B399" t="s">
        <v>38</v>
      </c>
      <c r="C399">
        <v>2013</v>
      </c>
      <c r="D399">
        <v>1</v>
      </c>
      <c r="E399">
        <v>0.28999999999999998</v>
      </c>
      <c r="F399">
        <v>1.35</v>
      </c>
      <c r="G399">
        <v>1.5301</v>
      </c>
      <c r="H399">
        <v>1.59069999999997</v>
      </c>
      <c r="I399">
        <v>742</v>
      </c>
      <c r="J399">
        <v>31</v>
      </c>
      <c r="K399" t="s">
        <v>435</v>
      </c>
      <c r="L399" s="1">
        <f t="shared" si="12"/>
        <v>0.2966713225903731</v>
      </c>
      <c r="M399" s="14">
        <f t="shared" si="13"/>
        <v>0</v>
      </c>
    </row>
    <row r="400" spans="1:13" x14ac:dyDescent="0.25">
      <c r="A400" t="s">
        <v>37</v>
      </c>
      <c r="B400" t="s">
        <v>38</v>
      </c>
      <c r="C400">
        <v>2013</v>
      </c>
      <c r="D400">
        <v>2</v>
      </c>
      <c r="E400">
        <v>0.28000000000000003</v>
      </c>
      <c r="F400">
        <v>0.94000000000000805</v>
      </c>
      <c r="G400">
        <v>1.0303</v>
      </c>
      <c r="H400">
        <v>1.0313999999999699</v>
      </c>
      <c r="I400">
        <v>667</v>
      </c>
      <c r="J400">
        <v>28</v>
      </c>
      <c r="K400" t="s">
        <v>436</v>
      </c>
      <c r="L400" s="1">
        <f t="shared" si="12"/>
        <v>-0.26294046137386329</v>
      </c>
      <c r="M400" s="14">
        <f t="shared" si="13"/>
        <v>0</v>
      </c>
    </row>
    <row r="401" spans="1:13" x14ac:dyDescent="0.25">
      <c r="A401" t="s">
        <v>37</v>
      </c>
      <c r="B401" t="s">
        <v>38</v>
      </c>
      <c r="C401">
        <v>2013</v>
      </c>
      <c r="D401">
        <v>3</v>
      </c>
      <c r="E401">
        <v>0.35</v>
      </c>
      <c r="F401">
        <v>1.08</v>
      </c>
      <c r="G401">
        <v>1.25</v>
      </c>
      <c r="H401">
        <v>1.4402999999999699</v>
      </c>
      <c r="I401">
        <v>738</v>
      </c>
      <c r="J401">
        <v>31</v>
      </c>
      <c r="K401" t="s">
        <v>437</v>
      </c>
      <c r="L401" s="1">
        <f t="shared" si="12"/>
        <v>-7.1853510751936092E-2</v>
      </c>
      <c r="M401" s="14">
        <f t="shared" si="13"/>
        <v>0</v>
      </c>
    </row>
    <row r="402" spans="1:13" x14ac:dyDescent="0.25">
      <c r="A402" t="s">
        <v>37</v>
      </c>
      <c r="B402" t="s">
        <v>38</v>
      </c>
      <c r="C402">
        <v>2013</v>
      </c>
      <c r="D402">
        <v>4</v>
      </c>
      <c r="E402">
        <v>0.5</v>
      </c>
      <c r="F402">
        <v>1.87</v>
      </c>
      <c r="G402">
        <v>2.47000000000001</v>
      </c>
      <c r="H402">
        <v>2.48009999999997</v>
      </c>
      <c r="I402">
        <v>714</v>
      </c>
      <c r="J402">
        <v>30</v>
      </c>
      <c r="K402" t="s">
        <v>438</v>
      </c>
      <c r="L402" s="1">
        <f t="shared" si="12"/>
        <v>1.0064228534718576</v>
      </c>
      <c r="M402" s="14">
        <f t="shared" si="13"/>
        <v>0</v>
      </c>
    </row>
    <row r="403" spans="1:13" x14ac:dyDescent="0.25">
      <c r="A403" t="s">
        <v>37</v>
      </c>
      <c r="B403" t="s">
        <v>38</v>
      </c>
      <c r="C403">
        <v>2013</v>
      </c>
      <c r="D403">
        <v>5</v>
      </c>
      <c r="E403">
        <v>0.71</v>
      </c>
      <c r="F403">
        <v>1.02</v>
      </c>
      <c r="G403">
        <v>1.31</v>
      </c>
      <c r="H403">
        <v>2.1899999999999702</v>
      </c>
      <c r="I403">
        <v>736</v>
      </c>
      <c r="J403">
        <v>31</v>
      </c>
      <c r="K403" t="s">
        <v>439</v>
      </c>
      <c r="L403" s="1">
        <f t="shared" si="12"/>
        <v>-0.1537479181613382</v>
      </c>
      <c r="M403" s="14">
        <f t="shared" si="13"/>
        <v>0</v>
      </c>
    </row>
    <row r="404" spans="1:13" x14ac:dyDescent="0.25">
      <c r="A404" t="s">
        <v>37</v>
      </c>
      <c r="B404" t="s">
        <v>38</v>
      </c>
      <c r="C404">
        <v>2013</v>
      </c>
      <c r="D404">
        <v>6</v>
      </c>
      <c r="E404">
        <v>0.76</v>
      </c>
      <c r="F404">
        <v>1.5402</v>
      </c>
      <c r="G404">
        <v>1.8001</v>
      </c>
      <c r="H404">
        <v>1.80029999999997</v>
      </c>
      <c r="I404">
        <v>716</v>
      </c>
      <c r="J404">
        <v>30</v>
      </c>
      <c r="K404" t="s">
        <v>440</v>
      </c>
      <c r="L404" s="1">
        <f t="shared" si="12"/>
        <v>0.55627659407817753</v>
      </c>
      <c r="M404" s="14">
        <f t="shared" si="13"/>
        <v>0</v>
      </c>
    </row>
    <row r="405" spans="1:13" x14ac:dyDescent="0.25">
      <c r="A405" t="s">
        <v>37</v>
      </c>
      <c r="B405" t="s">
        <v>38</v>
      </c>
      <c r="C405">
        <v>2013</v>
      </c>
      <c r="D405">
        <v>7</v>
      </c>
      <c r="E405">
        <v>1.1000000000000001</v>
      </c>
      <c r="F405">
        <v>1.5301</v>
      </c>
      <c r="G405">
        <v>1.53030000000001</v>
      </c>
      <c r="H405">
        <v>1.53089999999997</v>
      </c>
      <c r="I405">
        <v>739</v>
      </c>
      <c r="J405">
        <v>31</v>
      </c>
      <c r="K405" t="s">
        <v>441</v>
      </c>
      <c r="L405" s="1">
        <f t="shared" si="12"/>
        <v>0.54249103549759481</v>
      </c>
      <c r="M405" s="14">
        <f t="shared" si="13"/>
        <v>0</v>
      </c>
    </row>
    <row r="406" spans="1:13" x14ac:dyDescent="0.25">
      <c r="A406" t="s">
        <v>37</v>
      </c>
      <c r="B406" t="s">
        <v>38</v>
      </c>
      <c r="C406">
        <v>2013</v>
      </c>
      <c r="D406">
        <v>8</v>
      </c>
      <c r="E406">
        <v>0.4</v>
      </c>
      <c r="F406">
        <v>0.42020000000000801</v>
      </c>
      <c r="G406">
        <v>0.42040000000000899</v>
      </c>
      <c r="H406">
        <v>0.42039999999997102</v>
      </c>
      <c r="I406">
        <v>735</v>
      </c>
      <c r="J406">
        <v>31</v>
      </c>
      <c r="K406" t="s">
        <v>442</v>
      </c>
      <c r="L406" s="1">
        <f t="shared" si="12"/>
        <v>-0.97241901089731642</v>
      </c>
      <c r="M406" s="14">
        <f t="shared" si="13"/>
        <v>0</v>
      </c>
    </row>
    <row r="407" spans="1:13" x14ac:dyDescent="0.25">
      <c r="A407" t="s">
        <v>37</v>
      </c>
      <c r="B407" t="s">
        <v>38</v>
      </c>
      <c r="C407">
        <v>2013</v>
      </c>
      <c r="D407">
        <v>9</v>
      </c>
      <c r="E407">
        <v>0.4</v>
      </c>
      <c r="F407">
        <v>0.75000000000000799</v>
      </c>
      <c r="G407">
        <v>0.75000000000000899</v>
      </c>
      <c r="H407">
        <v>0.93009999999997095</v>
      </c>
      <c r="I407">
        <v>715</v>
      </c>
      <c r="J407">
        <v>30</v>
      </c>
      <c r="K407" t="s">
        <v>443</v>
      </c>
      <c r="L407" s="1">
        <f t="shared" si="12"/>
        <v>-0.5222727515036365</v>
      </c>
      <c r="M407" s="14">
        <f t="shared" si="13"/>
        <v>0</v>
      </c>
    </row>
    <row r="408" spans="1:13" x14ac:dyDescent="0.25">
      <c r="A408" t="s">
        <v>37</v>
      </c>
      <c r="B408" t="s">
        <v>38</v>
      </c>
      <c r="C408">
        <v>2013</v>
      </c>
      <c r="D408">
        <v>10</v>
      </c>
      <c r="E408">
        <v>0.32</v>
      </c>
      <c r="F408">
        <v>0.48010000000000802</v>
      </c>
      <c r="G408">
        <v>0.50030000000000896</v>
      </c>
      <c r="H408">
        <v>0.76069999999997195</v>
      </c>
      <c r="I408">
        <v>734</v>
      </c>
      <c r="J408">
        <v>31</v>
      </c>
      <c r="K408" t="s">
        <v>444</v>
      </c>
      <c r="L408" s="1">
        <f t="shared" si="12"/>
        <v>-0.89066109416693007</v>
      </c>
      <c r="M408" s="14">
        <f t="shared" si="13"/>
        <v>0</v>
      </c>
    </row>
    <row r="409" spans="1:13" x14ac:dyDescent="0.25">
      <c r="A409" t="s">
        <v>37</v>
      </c>
      <c r="B409" t="s">
        <v>38</v>
      </c>
      <c r="C409">
        <v>2013</v>
      </c>
      <c r="D409">
        <v>11</v>
      </c>
      <c r="E409">
        <v>0.12</v>
      </c>
      <c r="F409">
        <v>0.36000000000000798</v>
      </c>
      <c r="G409">
        <v>0.370400000000009</v>
      </c>
      <c r="H409">
        <v>0.75029999999997199</v>
      </c>
      <c r="I409">
        <v>714</v>
      </c>
      <c r="J409">
        <v>30</v>
      </c>
      <c r="K409" t="s">
        <v>445</v>
      </c>
      <c r="L409" s="1">
        <f t="shared" si="12"/>
        <v>-1.0545863996647498</v>
      </c>
      <c r="M409" s="14">
        <f t="shared" si="13"/>
        <v>0</v>
      </c>
    </row>
    <row r="410" spans="1:13" x14ac:dyDescent="0.25">
      <c r="A410" t="s">
        <v>37</v>
      </c>
      <c r="B410" t="s">
        <v>38</v>
      </c>
      <c r="C410">
        <v>2013</v>
      </c>
      <c r="D410">
        <v>12</v>
      </c>
      <c r="E410">
        <v>0.12</v>
      </c>
      <c r="F410">
        <v>0.41000000000000802</v>
      </c>
      <c r="G410">
        <v>0.65020000000000899</v>
      </c>
      <c r="H410">
        <v>0.90059999999997198</v>
      </c>
      <c r="I410">
        <v>742</v>
      </c>
      <c r="J410">
        <v>31</v>
      </c>
      <c r="K410" t="s">
        <v>446</v>
      </c>
      <c r="L410" s="1">
        <f t="shared" si="12"/>
        <v>-0.9863410601569147</v>
      </c>
      <c r="M410" s="14">
        <f t="shared" si="13"/>
        <v>0</v>
      </c>
    </row>
    <row r="411" spans="1:13" x14ac:dyDescent="0.25">
      <c r="A411" t="s">
        <v>37</v>
      </c>
      <c r="B411" t="s">
        <v>38</v>
      </c>
      <c r="C411">
        <v>2014</v>
      </c>
      <c r="D411">
        <v>1</v>
      </c>
      <c r="E411">
        <v>0.11</v>
      </c>
      <c r="F411">
        <v>0.40000000000000802</v>
      </c>
      <c r="G411">
        <v>0.61000000000000898</v>
      </c>
      <c r="H411">
        <v>0.650399999999971</v>
      </c>
      <c r="I411">
        <v>741</v>
      </c>
      <c r="J411">
        <v>31</v>
      </c>
      <c r="K411" t="s">
        <v>447</v>
      </c>
      <c r="L411" s="1">
        <f t="shared" si="12"/>
        <v>-0.99999012805848175</v>
      </c>
      <c r="M411" s="14">
        <f t="shared" si="13"/>
        <v>0</v>
      </c>
    </row>
    <row r="412" spans="1:13" x14ac:dyDescent="0.25">
      <c r="A412" t="s">
        <v>37</v>
      </c>
      <c r="B412" t="s">
        <v>38</v>
      </c>
      <c r="C412">
        <v>2014</v>
      </c>
      <c r="D412">
        <v>2</v>
      </c>
      <c r="E412">
        <v>0.16</v>
      </c>
      <c r="F412">
        <v>0.37000000000000799</v>
      </c>
      <c r="G412">
        <v>0.52000000000000901</v>
      </c>
      <c r="H412">
        <v>0.53099999999997105</v>
      </c>
      <c r="I412">
        <v>669</v>
      </c>
      <c r="J412">
        <v>28</v>
      </c>
      <c r="K412" t="s">
        <v>448</v>
      </c>
      <c r="L412" s="1">
        <f t="shared" si="12"/>
        <v>-1.0409373317631827</v>
      </c>
      <c r="M412" s="14">
        <f t="shared" si="13"/>
        <v>0</v>
      </c>
    </row>
    <row r="413" spans="1:13" x14ac:dyDescent="0.25">
      <c r="A413" t="s">
        <v>37</v>
      </c>
      <c r="B413" t="s">
        <v>38</v>
      </c>
      <c r="C413">
        <v>2014</v>
      </c>
      <c r="D413">
        <v>3</v>
      </c>
      <c r="E413">
        <v>0.28000000000000003</v>
      </c>
      <c r="F413">
        <v>0.94000000000000805</v>
      </c>
      <c r="G413">
        <v>1.0203</v>
      </c>
      <c r="H413">
        <v>1.02039999999997</v>
      </c>
      <c r="I413">
        <v>741</v>
      </c>
      <c r="J413">
        <v>31</v>
      </c>
      <c r="K413" t="s">
        <v>449</v>
      </c>
      <c r="L413" s="1">
        <f t="shared" si="12"/>
        <v>-0.26294046137386329</v>
      </c>
      <c r="M413" s="14">
        <f t="shared" si="13"/>
        <v>0</v>
      </c>
    </row>
    <row r="414" spans="1:13" x14ac:dyDescent="0.25">
      <c r="A414" t="s">
        <v>37</v>
      </c>
      <c r="B414" t="s">
        <v>38</v>
      </c>
      <c r="C414">
        <v>2014</v>
      </c>
      <c r="D414">
        <v>4</v>
      </c>
      <c r="E414">
        <v>0.6</v>
      </c>
      <c r="F414">
        <v>1.68</v>
      </c>
      <c r="G414">
        <v>2.5001000000000002</v>
      </c>
      <c r="H414">
        <v>2.5904999999999698</v>
      </c>
      <c r="I414">
        <v>715</v>
      </c>
      <c r="J414">
        <v>30</v>
      </c>
      <c r="K414" t="s">
        <v>450</v>
      </c>
      <c r="L414" s="1">
        <f t="shared" si="12"/>
        <v>0.74709056334208412</v>
      </c>
      <c r="M414" s="14">
        <f t="shared" si="13"/>
        <v>0</v>
      </c>
    </row>
    <row r="415" spans="1:13" x14ac:dyDescent="0.25">
      <c r="A415" t="s">
        <v>37</v>
      </c>
      <c r="B415" t="s">
        <v>38</v>
      </c>
      <c r="C415">
        <v>2014</v>
      </c>
      <c r="D415">
        <v>5</v>
      </c>
      <c r="E415">
        <v>0.73</v>
      </c>
      <c r="F415">
        <v>1.4701</v>
      </c>
      <c r="G415">
        <v>1.4802</v>
      </c>
      <c r="H415">
        <v>1.48049999999996</v>
      </c>
      <c r="I415">
        <v>743</v>
      </c>
      <c r="J415">
        <v>31</v>
      </c>
      <c r="K415" t="s">
        <v>451</v>
      </c>
      <c r="L415" s="1">
        <f t="shared" si="12"/>
        <v>0.46059662808819268</v>
      </c>
      <c r="M415" s="14">
        <f t="shared" si="13"/>
        <v>0</v>
      </c>
    </row>
    <row r="416" spans="1:13" x14ac:dyDescent="0.25">
      <c r="A416" t="s">
        <v>37</v>
      </c>
      <c r="B416" t="s">
        <v>38</v>
      </c>
      <c r="C416">
        <v>2014</v>
      </c>
      <c r="D416">
        <v>6</v>
      </c>
      <c r="E416">
        <v>0.79</v>
      </c>
      <c r="F416">
        <v>0.95000000000000795</v>
      </c>
      <c r="G416">
        <v>0.95000000000000795</v>
      </c>
      <c r="H416">
        <v>1.33049999999996</v>
      </c>
      <c r="I416">
        <v>711</v>
      </c>
      <c r="J416">
        <v>30</v>
      </c>
      <c r="K416" t="s">
        <v>452</v>
      </c>
      <c r="L416" s="1">
        <f t="shared" si="12"/>
        <v>-0.24929139347229642</v>
      </c>
      <c r="M416" s="14">
        <f t="shared" si="13"/>
        <v>0</v>
      </c>
    </row>
    <row r="417" spans="1:13" x14ac:dyDescent="0.25">
      <c r="A417" t="s">
        <v>37</v>
      </c>
      <c r="B417" t="s">
        <v>38</v>
      </c>
      <c r="C417">
        <v>2014</v>
      </c>
      <c r="D417">
        <v>7</v>
      </c>
      <c r="E417">
        <v>0.16</v>
      </c>
      <c r="F417">
        <v>0.33000000000000701</v>
      </c>
      <c r="G417">
        <v>0.33030000000000798</v>
      </c>
      <c r="H417">
        <v>0.33029999999996901</v>
      </c>
      <c r="I417">
        <v>727</v>
      </c>
      <c r="J417">
        <v>31</v>
      </c>
      <c r="K417" t="s">
        <v>453</v>
      </c>
      <c r="L417" s="1">
        <f t="shared" si="12"/>
        <v>-1.0955336033694523</v>
      </c>
      <c r="M417" s="14">
        <f t="shared" si="13"/>
        <v>0</v>
      </c>
    </row>
    <row r="418" spans="1:13" x14ac:dyDescent="0.25">
      <c r="A418" t="s">
        <v>37</v>
      </c>
      <c r="B418" t="s">
        <v>38</v>
      </c>
      <c r="C418">
        <v>2014</v>
      </c>
      <c r="D418">
        <v>8</v>
      </c>
      <c r="E418">
        <v>0.63</v>
      </c>
      <c r="F418">
        <v>1.1402000000000001</v>
      </c>
      <c r="G418">
        <v>1.6700999999999999</v>
      </c>
      <c r="H418">
        <v>2.9202999999999699</v>
      </c>
      <c r="I418">
        <v>737</v>
      </c>
      <c r="J418">
        <v>31</v>
      </c>
      <c r="K418" t="s">
        <v>454</v>
      </c>
      <c r="L418" s="1">
        <f t="shared" si="12"/>
        <v>1.0313878015497331E-2</v>
      </c>
      <c r="M418" s="14">
        <f t="shared" si="13"/>
        <v>0</v>
      </c>
    </row>
    <row r="419" spans="1:13" x14ac:dyDescent="0.25">
      <c r="A419" t="s">
        <v>37</v>
      </c>
      <c r="B419" t="s">
        <v>38</v>
      </c>
      <c r="C419">
        <v>2014</v>
      </c>
      <c r="D419">
        <v>9</v>
      </c>
      <c r="E419">
        <v>1.1299999999999999</v>
      </c>
      <c r="F419">
        <v>2.2400000000000002</v>
      </c>
      <c r="G419">
        <v>2.3603000000000001</v>
      </c>
      <c r="H419">
        <v>2.3604999999999698</v>
      </c>
      <c r="I419">
        <v>713</v>
      </c>
      <c r="J419">
        <v>30</v>
      </c>
      <c r="K419" t="s">
        <v>455</v>
      </c>
      <c r="L419" s="1">
        <f t="shared" si="12"/>
        <v>1.5114383658298369</v>
      </c>
      <c r="M419" s="14">
        <f t="shared" si="13"/>
        <v>0</v>
      </c>
    </row>
    <row r="420" spans="1:13" x14ac:dyDescent="0.25">
      <c r="A420" t="s">
        <v>37</v>
      </c>
      <c r="B420" t="s">
        <v>38</v>
      </c>
      <c r="C420">
        <v>2014</v>
      </c>
      <c r="D420">
        <v>10</v>
      </c>
      <c r="E420">
        <v>0.36</v>
      </c>
      <c r="F420">
        <v>0.81010000000000804</v>
      </c>
      <c r="G420">
        <v>0.85010000000000796</v>
      </c>
      <c r="H420">
        <v>1.4202999999999699</v>
      </c>
      <c r="I420">
        <v>733</v>
      </c>
      <c r="J420">
        <v>31</v>
      </c>
      <c r="K420" t="s">
        <v>456</v>
      </c>
      <c r="L420" s="1">
        <f t="shared" si="12"/>
        <v>-0.44024185341521871</v>
      </c>
      <c r="M420" s="14">
        <f t="shared" si="13"/>
        <v>0</v>
      </c>
    </row>
    <row r="421" spans="1:13" x14ac:dyDescent="0.25">
      <c r="A421" t="s">
        <v>37</v>
      </c>
      <c r="B421" t="s">
        <v>38</v>
      </c>
      <c r="C421">
        <v>2014</v>
      </c>
      <c r="D421">
        <v>11</v>
      </c>
      <c r="E421">
        <v>0.26</v>
      </c>
      <c r="F421">
        <v>0.66000000000000802</v>
      </c>
      <c r="G421">
        <v>0.84000000000000796</v>
      </c>
      <c r="H421">
        <v>1.3302999999999701</v>
      </c>
      <c r="I421">
        <v>712</v>
      </c>
      <c r="J421">
        <v>30</v>
      </c>
      <c r="K421" t="s">
        <v>457</v>
      </c>
      <c r="L421" s="1">
        <f t="shared" si="12"/>
        <v>-0.64511436261773947</v>
      </c>
      <c r="M421" s="14">
        <f t="shared" si="13"/>
        <v>0</v>
      </c>
    </row>
    <row r="422" spans="1:13" x14ac:dyDescent="0.25">
      <c r="A422" t="s">
        <v>37</v>
      </c>
      <c r="B422" t="s">
        <v>38</v>
      </c>
      <c r="C422">
        <v>2014</v>
      </c>
      <c r="D422">
        <v>12</v>
      </c>
      <c r="E422">
        <v>0.22</v>
      </c>
      <c r="F422">
        <v>0.62000000000000799</v>
      </c>
      <c r="G422">
        <v>0.97000000000000797</v>
      </c>
      <c r="H422">
        <v>1.3503999999999701</v>
      </c>
      <c r="I422">
        <v>736</v>
      </c>
      <c r="J422">
        <v>31</v>
      </c>
      <c r="K422" t="s">
        <v>458</v>
      </c>
      <c r="L422" s="1">
        <f t="shared" si="12"/>
        <v>-0.69971063422400759</v>
      </c>
      <c r="M422" s="14">
        <f t="shared" si="13"/>
        <v>0</v>
      </c>
    </row>
    <row r="423" spans="1:13" x14ac:dyDescent="0.25">
      <c r="A423" t="s">
        <v>37</v>
      </c>
      <c r="B423" t="s">
        <v>38</v>
      </c>
      <c r="C423">
        <v>2015</v>
      </c>
      <c r="D423">
        <v>1</v>
      </c>
      <c r="E423">
        <v>0</v>
      </c>
      <c r="F423" s="15">
        <v>8.3353463020685502E-15</v>
      </c>
      <c r="G423" s="15">
        <v>8.1965684239904104E-15</v>
      </c>
      <c r="H423" s="15">
        <v>-3.0189392652424298E-14</v>
      </c>
      <c r="I423">
        <v>107</v>
      </c>
      <c r="J423">
        <v>5</v>
      </c>
      <c r="K423" t="s">
        <v>459</v>
      </c>
      <c r="L423" s="1">
        <f t="shared" si="12"/>
        <v>-1.5459528441211614</v>
      </c>
      <c r="M423" s="14">
        <f t="shared" si="13"/>
        <v>0</v>
      </c>
    </row>
    <row r="424" spans="1:13" x14ac:dyDescent="0.25">
      <c r="A424" t="s">
        <v>37</v>
      </c>
      <c r="B424" t="s">
        <v>38</v>
      </c>
      <c r="C424">
        <v>2015</v>
      </c>
      <c r="D424">
        <v>2</v>
      </c>
      <c r="E424">
        <v>0.21</v>
      </c>
      <c r="F424">
        <v>0.61000000000000798</v>
      </c>
      <c r="G424">
        <v>0.64000000000000801</v>
      </c>
      <c r="H424">
        <v>0.65999999999996894</v>
      </c>
      <c r="I424">
        <v>664</v>
      </c>
      <c r="J424">
        <v>28</v>
      </c>
      <c r="K424" t="s">
        <v>460</v>
      </c>
      <c r="L424" s="1">
        <f t="shared" si="12"/>
        <v>-0.71335970212557465</v>
      </c>
      <c r="M424" s="14">
        <f t="shared" si="13"/>
        <v>0</v>
      </c>
    </row>
    <row r="425" spans="1:13" x14ac:dyDescent="0.25">
      <c r="A425" t="s">
        <v>37</v>
      </c>
      <c r="B425" t="s">
        <v>38</v>
      </c>
      <c r="C425">
        <v>2015</v>
      </c>
      <c r="D425">
        <v>3</v>
      </c>
      <c r="E425">
        <v>0.31</v>
      </c>
      <c r="F425">
        <v>0.52000000000000801</v>
      </c>
      <c r="G425">
        <v>0.61000000000000798</v>
      </c>
      <c r="H425">
        <v>1.0999999999999699</v>
      </c>
      <c r="I425">
        <v>730</v>
      </c>
      <c r="J425">
        <v>31</v>
      </c>
      <c r="K425" t="s">
        <v>461</v>
      </c>
      <c r="L425" s="1">
        <f t="shared" si="12"/>
        <v>-0.83620131323967761</v>
      </c>
      <c r="M425" s="14">
        <f t="shared" si="13"/>
        <v>0</v>
      </c>
    </row>
    <row r="426" spans="1:13" x14ac:dyDescent="0.25">
      <c r="A426" t="s">
        <v>37</v>
      </c>
      <c r="B426" t="s">
        <v>38</v>
      </c>
      <c r="C426">
        <v>2015</v>
      </c>
      <c r="D426">
        <v>4</v>
      </c>
      <c r="E426">
        <v>1.44</v>
      </c>
      <c r="F426">
        <v>1.76</v>
      </c>
      <c r="G426">
        <v>1.76</v>
      </c>
      <c r="H426">
        <v>1.76999999999997</v>
      </c>
      <c r="I426">
        <v>706</v>
      </c>
      <c r="J426">
        <v>30</v>
      </c>
      <c r="K426" t="s">
        <v>462</v>
      </c>
      <c r="L426" s="1">
        <f t="shared" si="12"/>
        <v>0.85628310655462025</v>
      </c>
      <c r="M426" s="14">
        <f t="shared" si="13"/>
        <v>0</v>
      </c>
    </row>
    <row r="427" spans="1:13" x14ac:dyDescent="0.25">
      <c r="A427" t="s">
        <v>37</v>
      </c>
      <c r="B427" t="s">
        <v>38</v>
      </c>
      <c r="C427">
        <v>2015</v>
      </c>
      <c r="D427">
        <v>5</v>
      </c>
      <c r="E427">
        <v>0.28999999999999998</v>
      </c>
      <c r="F427">
        <v>0.49000000000000798</v>
      </c>
      <c r="G427">
        <v>0.55000000000000804</v>
      </c>
      <c r="H427">
        <v>0.83999999999996999</v>
      </c>
      <c r="I427">
        <v>734</v>
      </c>
      <c r="J427">
        <v>31</v>
      </c>
      <c r="K427" t="s">
        <v>463</v>
      </c>
      <c r="L427" s="1">
        <f t="shared" si="12"/>
        <v>-0.87714851694437868</v>
      </c>
      <c r="M427" s="14">
        <f t="shared" si="13"/>
        <v>0</v>
      </c>
    </row>
    <row r="428" spans="1:13" x14ac:dyDescent="0.25">
      <c r="A428" t="s">
        <v>37</v>
      </c>
      <c r="B428" t="s">
        <v>38</v>
      </c>
      <c r="C428">
        <v>2015</v>
      </c>
      <c r="D428">
        <v>6</v>
      </c>
      <c r="E428">
        <v>1.66</v>
      </c>
      <c r="F428">
        <v>1.9</v>
      </c>
      <c r="G428">
        <v>2.58</v>
      </c>
      <c r="H428">
        <v>2.7899999999999698</v>
      </c>
      <c r="I428">
        <v>695</v>
      </c>
      <c r="J428">
        <v>30</v>
      </c>
      <c r="K428" t="s">
        <v>464</v>
      </c>
      <c r="L428" s="1">
        <f t="shared" si="12"/>
        <v>1.0473700571765583</v>
      </c>
      <c r="M428" s="14">
        <f t="shared" si="13"/>
        <v>0</v>
      </c>
    </row>
    <row r="429" spans="1:13" x14ac:dyDescent="0.25">
      <c r="A429" t="s">
        <v>37</v>
      </c>
      <c r="B429" t="s">
        <v>38</v>
      </c>
      <c r="C429">
        <v>2015</v>
      </c>
      <c r="D429">
        <v>7</v>
      </c>
      <c r="E429">
        <v>0.54</v>
      </c>
      <c r="F429">
        <v>0.79000000000000903</v>
      </c>
      <c r="G429">
        <v>0.84000000000000796</v>
      </c>
      <c r="H429">
        <v>1.00999999999997</v>
      </c>
      <c r="I429">
        <v>735</v>
      </c>
      <c r="J429">
        <v>31</v>
      </c>
      <c r="K429" t="s">
        <v>465</v>
      </c>
      <c r="L429" s="1">
        <f t="shared" si="12"/>
        <v>-0.46767647989736705</v>
      </c>
      <c r="M429" s="14">
        <f t="shared" si="13"/>
        <v>0</v>
      </c>
    </row>
    <row r="430" spans="1:13" x14ac:dyDescent="0.25">
      <c r="A430" t="s">
        <v>37</v>
      </c>
      <c r="B430" t="s">
        <v>38</v>
      </c>
      <c r="C430">
        <v>2015</v>
      </c>
      <c r="D430">
        <v>8</v>
      </c>
      <c r="E430">
        <v>1.26</v>
      </c>
      <c r="F430">
        <v>3.16</v>
      </c>
      <c r="G430">
        <v>3.16</v>
      </c>
      <c r="H430">
        <v>3.2499999999999698</v>
      </c>
      <c r="I430">
        <v>731</v>
      </c>
      <c r="J430">
        <v>31</v>
      </c>
      <c r="K430" t="s">
        <v>466</v>
      </c>
      <c r="L430" s="1">
        <f t="shared" si="12"/>
        <v>2.7671526127740016</v>
      </c>
      <c r="M430" s="1">
        <f t="shared" si="13"/>
        <v>3.16</v>
      </c>
    </row>
    <row r="431" spans="1:13" x14ac:dyDescent="0.25">
      <c r="A431" t="s">
        <v>37</v>
      </c>
      <c r="B431" t="s">
        <v>38</v>
      </c>
      <c r="C431">
        <v>2015</v>
      </c>
      <c r="D431">
        <v>9</v>
      </c>
      <c r="E431">
        <v>1.26</v>
      </c>
      <c r="F431">
        <v>1.34</v>
      </c>
      <c r="G431">
        <v>1.42</v>
      </c>
      <c r="H431">
        <v>1.45999999999997</v>
      </c>
      <c r="I431">
        <v>706</v>
      </c>
      <c r="J431">
        <v>30</v>
      </c>
      <c r="K431" t="s">
        <v>467</v>
      </c>
      <c r="L431" s="1">
        <f t="shared" si="12"/>
        <v>0.2830222546888061</v>
      </c>
      <c r="M431" s="14">
        <f t="shared" si="13"/>
        <v>0</v>
      </c>
    </row>
    <row r="432" spans="1:13" x14ac:dyDescent="0.25">
      <c r="A432" t="s">
        <v>37</v>
      </c>
      <c r="B432" t="s">
        <v>38</v>
      </c>
      <c r="C432">
        <v>2015</v>
      </c>
      <c r="D432">
        <v>10</v>
      </c>
      <c r="E432">
        <v>0.15</v>
      </c>
      <c r="F432">
        <v>0.55000000000000904</v>
      </c>
      <c r="G432">
        <v>0.68000000000000804</v>
      </c>
      <c r="H432">
        <v>0.719999999999971</v>
      </c>
      <c r="I432">
        <v>730</v>
      </c>
      <c r="J432">
        <v>31</v>
      </c>
      <c r="K432" t="s">
        <v>468</v>
      </c>
      <c r="L432" s="1">
        <f t="shared" si="12"/>
        <v>-0.79525410953497522</v>
      </c>
      <c r="M432" s="14">
        <f t="shared" si="13"/>
        <v>0</v>
      </c>
    </row>
    <row r="433" spans="1:13" x14ac:dyDescent="0.25">
      <c r="A433" t="s">
        <v>37</v>
      </c>
      <c r="B433" t="s">
        <v>38</v>
      </c>
      <c r="C433">
        <v>2015</v>
      </c>
      <c r="D433">
        <v>11</v>
      </c>
      <c r="E433">
        <v>0.91</v>
      </c>
      <c r="F433">
        <v>1.22</v>
      </c>
      <c r="G433">
        <v>1.37</v>
      </c>
      <c r="H433">
        <v>1.8599999999999699</v>
      </c>
      <c r="I433">
        <v>710</v>
      </c>
      <c r="J433">
        <v>30</v>
      </c>
      <c r="K433" t="s">
        <v>469</v>
      </c>
      <c r="L433" s="1">
        <f t="shared" si="12"/>
        <v>0.11923343987000187</v>
      </c>
      <c r="M433" s="14">
        <f t="shared" si="13"/>
        <v>0</v>
      </c>
    </row>
    <row r="434" spans="1:13" x14ac:dyDescent="0.25">
      <c r="A434" t="s">
        <v>37</v>
      </c>
      <c r="B434" t="s">
        <v>38</v>
      </c>
      <c r="C434">
        <v>2015</v>
      </c>
      <c r="D434">
        <v>12</v>
      </c>
      <c r="E434">
        <v>0.75</v>
      </c>
      <c r="F434">
        <v>2.2999999999999998</v>
      </c>
      <c r="G434">
        <v>3.5</v>
      </c>
      <c r="H434">
        <v>5.3699999999999699</v>
      </c>
      <c r="I434">
        <v>732</v>
      </c>
      <c r="J434">
        <v>31</v>
      </c>
      <c r="K434" t="s">
        <v>470</v>
      </c>
      <c r="L434" s="1">
        <f t="shared" si="12"/>
        <v>1.5933327732392384</v>
      </c>
      <c r="M434" s="14">
        <f t="shared" si="13"/>
        <v>0</v>
      </c>
    </row>
    <row r="435" spans="1:13" x14ac:dyDescent="0.25">
      <c r="A435" t="s">
        <v>37</v>
      </c>
      <c r="B435" t="s">
        <v>38</v>
      </c>
      <c r="C435">
        <v>2016</v>
      </c>
      <c r="D435">
        <v>1</v>
      </c>
      <c r="E435">
        <v>0.13</v>
      </c>
      <c r="F435">
        <v>0.450000000000009</v>
      </c>
      <c r="G435">
        <v>0.45000000000000601</v>
      </c>
      <c r="H435">
        <v>0.44999999999996898</v>
      </c>
      <c r="I435">
        <v>737</v>
      </c>
      <c r="J435">
        <v>31</v>
      </c>
      <c r="K435" t="s">
        <v>471</v>
      </c>
      <c r="L435" s="1">
        <f t="shared" si="12"/>
        <v>-0.93174478855064524</v>
      </c>
      <c r="M435" s="14">
        <f t="shared" si="13"/>
        <v>0</v>
      </c>
    </row>
    <row r="436" spans="1:13" x14ac:dyDescent="0.25">
      <c r="A436" t="s">
        <v>37</v>
      </c>
      <c r="B436" t="s">
        <v>38</v>
      </c>
      <c r="C436">
        <v>2016</v>
      </c>
      <c r="D436">
        <v>2</v>
      </c>
      <c r="E436">
        <v>0.13</v>
      </c>
      <c r="F436">
        <v>0.21000000000000901</v>
      </c>
      <c r="G436">
        <v>0.220000000000006</v>
      </c>
      <c r="H436">
        <v>0.219999999999969</v>
      </c>
      <c r="I436">
        <v>686</v>
      </c>
      <c r="J436">
        <v>29</v>
      </c>
      <c r="K436" t="s">
        <v>472</v>
      </c>
      <c r="L436" s="1">
        <f t="shared" si="12"/>
        <v>-1.2593224181882534</v>
      </c>
      <c r="M436" s="14">
        <f t="shared" si="13"/>
        <v>0</v>
      </c>
    </row>
    <row r="437" spans="1:13" x14ac:dyDescent="0.25">
      <c r="A437" t="s">
        <v>37</v>
      </c>
      <c r="B437" t="s">
        <v>38</v>
      </c>
      <c r="C437">
        <v>2016</v>
      </c>
      <c r="D437">
        <v>3</v>
      </c>
      <c r="E437">
        <v>0.21</v>
      </c>
      <c r="F437">
        <v>0.40000000000000902</v>
      </c>
      <c r="G437">
        <v>0.55000000000000604</v>
      </c>
      <c r="H437">
        <v>0.95999999999996899</v>
      </c>
      <c r="I437">
        <v>735</v>
      </c>
      <c r="J437">
        <v>31</v>
      </c>
      <c r="K437" t="s">
        <v>473</v>
      </c>
      <c r="L437" s="1">
        <f t="shared" si="12"/>
        <v>-0.99999012805848031</v>
      </c>
      <c r="M437" s="14">
        <f t="shared" si="13"/>
        <v>0</v>
      </c>
    </row>
    <row r="438" spans="1:13" x14ac:dyDescent="0.25">
      <c r="A438" t="s">
        <v>37</v>
      </c>
      <c r="B438" t="s">
        <v>38</v>
      </c>
      <c r="C438">
        <v>2016</v>
      </c>
      <c r="D438">
        <v>4</v>
      </c>
      <c r="E438">
        <v>0.85</v>
      </c>
      <c r="F438">
        <v>1.0700000000000101</v>
      </c>
      <c r="G438">
        <v>1.0900000000000001</v>
      </c>
      <c r="H438">
        <v>1.42999999999996</v>
      </c>
      <c r="I438">
        <v>716</v>
      </c>
      <c r="J438">
        <v>30</v>
      </c>
      <c r="K438" t="s">
        <v>474</v>
      </c>
      <c r="L438" s="1">
        <f t="shared" si="12"/>
        <v>-8.5502578653489467E-2</v>
      </c>
      <c r="M438" s="14">
        <f t="shared" si="13"/>
        <v>0</v>
      </c>
    </row>
    <row r="439" spans="1:13" x14ac:dyDescent="0.25">
      <c r="A439" t="s">
        <v>37</v>
      </c>
      <c r="B439" t="s">
        <v>38</v>
      </c>
      <c r="C439">
        <v>2016</v>
      </c>
      <c r="D439">
        <v>5</v>
      </c>
      <c r="E439">
        <v>0.77</v>
      </c>
      <c r="F439">
        <v>0.81000000000001005</v>
      </c>
      <c r="G439">
        <v>1.59</v>
      </c>
      <c r="H439">
        <v>1.6299999999999599</v>
      </c>
      <c r="I439">
        <v>735</v>
      </c>
      <c r="J439">
        <v>31</v>
      </c>
      <c r="K439" t="s">
        <v>475</v>
      </c>
      <c r="L439" s="1">
        <f t="shared" si="12"/>
        <v>-0.44037834409423166</v>
      </c>
      <c r="M439" s="14">
        <f t="shared" si="13"/>
        <v>0</v>
      </c>
    </row>
    <row r="440" spans="1:13" x14ac:dyDescent="0.25">
      <c r="A440" t="s">
        <v>37</v>
      </c>
      <c r="B440" t="s">
        <v>38</v>
      </c>
      <c r="C440">
        <v>2016</v>
      </c>
      <c r="D440">
        <v>6</v>
      </c>
      <c r="E440">
        <v>0.33</v>
      </c>
      <c r="F440">
        <v>0.42000000000000998</v>
      </c>
      <c r="G440">
        <v>0.42000000000000598</v>
      </c>
      <c r="H440">
        <v>0.41999999999996901</v>
      </c>
      <c r="I440">
        <v>713</v>
      </c>
      <c r="J440">
        <v>30</v>
      </c>
      <c r="K440" t="s">
        <v>476</v>
      </c>
      <c r="L440" s="1">
        <f t="shared" si="12"/>
        <v>-0.97269199225534508</v>
      </c>
      <c r="M440" s="14">
        <f t="shared" si="13"/>
        <v>0</v>
      </c>
    </row>
    <row r="441" spans="1:13" x14ac:dyDescent="0.25">
      <c r="A441" t="s">
        <v>37</v>
      </c>
      <c r="B441" t="s">
        <v>38</v>
      </c>
      <c r="C441">
        <v>2016</v>
      </c>
      <c r="D441">
        <v>7</v>
      </c>
      <c r="E441">
        <v>1.1499999999999999</v>
      </c>
      <c r="F441">
        <v>1.3300000000000101</v>
      </c>
      <c r="G441">
        <v>1.37</v>
      </c>
      <c r="H441">
        <v>1.66999999999996</v>
      </c>
      <c r="I441">
        <v>734</v>
      </c>
      <c r="J441">
        <v>31</v>
      </c>
      <c r="K441" t="s">
        <v>477</v>
      </c>
      <c r="L441" s="1">
        <f t="shared" si="12"/>
        <v>0.26937318678725269</v>
      </c>
      <c r="M441" s="14">
        <f t="shared" si="13"/>
        <v>0</v>
      </c>
    </row>
    <row r="442" spans="1:13" x14ac:dyDescent="0.25">
      <c r="A442" t="s">
        <v>37</v>
      </c>
      <c r="B442" t="s">
        <v>38</v>
      </c>
      <c r="C442">
        <v>2016</v>
      </c>
      <c r="D442">
        <v>8</v>
      </c>
      <c r="E442">
        <v>0.97</v>
      </c>
      <c r="F442">
        <v>2.3500000000000099</v>
      </c>
      <c r="G442">
        <v>2.58</v>
      </c>
      <c r="H442">
        <v>2.6699999999999702</v>
      </c>
      <c r="I442">
        <v>739</v>
      </c>
      <c r="J442">
        <v>31</v>
      </c>
      <c r="K442" t="s">
        <v>478</v>
      </c>
      <c r="L442" s="1">
        <f t="shared" si="12"/>
        <v>1.6615781127470872</v>
      </c>
      <c r="M442" s="14">
        <f t="shared" si="13"/>
        <v>0</v>
      </c>
    </row>
    <row r="443" spans="1:13" x14ac:dyDescent="0.25">
      <c r="A443" t="s">
        <v>37</v>
      </c>
      <c r="B443" t="s">
        <v>38</v>
      </c>
      <c r="C443">
        <v>2016</v>
      </c>
      <c r="D443">
        <v>9</v>
      </c>
      <c r="E443">
        <v>0.81</v>
      </c>
      <c r="F443">
        <v>1.4300000000000099</v>
      </c>
      <c r="G443">
        <v>1.5</v>
      </c>
      <c r="H443">
        <v>2.6599999999999699</v>
      </c>
      <c r="I443">
        <v>715</v>
      </c>
      <c r="J443">
        <v>30</v>
      </c>
      <c r="K443" t="s">
        <v>479</v>
      </c>
      <c r="L443" s="1">
        <f t="shared" si="12"/>
        <v>0.40586386580292261</v>
      </c>
      <c r="M443" s="14">
        <f t="shared" si="13"/>
        <v>0</v>
      </c>
    </row>
    <row r="444" spans="1:13" x14ac:dyDescent="0.25">
      <c r="A444" t="s">
        <v>37</v>
      </c>
      <c r="B444" t="s">
        <v>38</v>
      </c>
      <c r="C444">
        <v>2016</v>
      </c>
      <c r="D444">
        <v>10</v>
      </c>
      <c r="E444">
        <v>1.06</v>
      </c>
      <c r="F444">
        <v>2.0000000000000102</v>
      </c>
      <c r="G444">
        <v>2.87</v>
      </c>
      <c r="H444">
        <v>3.0599999999999699</v>
      </c>
      <c r="I444">
        <v>739</v>
      </c>
      <c r="J444">
        <v>31</v>
      </c>
      <c r="K444" t="s">
        <v>480</v>
      </c>
      <c r="L444" s="1">
        <f t="shared" si="12"/>
        <v>1.1838607361922424</v>
      </c>
      <c r="M444" s="14">
        <f t="shared" si="13"/>
        <v>0</v>
      </c>
    </row>
    <row r="445" spans="1:13" x14ac:dyDescent="0.25">
      <c r="A445" t="s">
        <v>37</v>
      </c>
      <c r="B445" t="s">
        <v>38</v>
      </c>
      <c r="C445">
        <v>2016</v>
      </c>
      <c r="D445">
        <v>11</v>
      </c>
      <c r="E445">
        <v>0.55000000000000004</v>
      </c>
      <c r="F445">
        <v>2.1300000000000101</v>
      </c>
      <c r="G445">
        <v>2.82</v>
      </c>
      <c r="H445">
        <v>2.8199999999999701</v>
      </c>
      <c r="I445">
        <v>714</v>
      </c>
      <c r="J445">
        <v>30</v>
      </c>
      <c r="K445" t="s">
        <v>481</v>
      </c>
      <c r="L445" s="1">
        <f t="shared" si="12"/>
        <v>1.3612986189126133</v>
      </c>
      <c r="M445" s="14">
        <f t="shared" si="13"/>
        <v>0</v>
      </c>
    </row>
    <row r="446" spans="1:13" x14ac:dyDescent="0.25">
      <c r="A446" t="s">
        <v>37</v>
      </c>
      <c r="B446" t="s">
        <v>38</v>
      </c>
      <c r="C446">
        <v>2016</v>
      </c>
      <c r="D446">
        <v>12</v>
      </c>
      <c r="E446">
        <v>0.21</v>
      </c>
      <c r="F446">
        <v>0.42000000000000998</v>
      </c>
      <c r="G446">
        <v>0.42000000000000598</v>
      </c>
      <c r="H446">
        <v>0.54999999999996996</v>
      </c>
      <c r="I446">
        <v>730</v>
      </c>
      <c r="J446">
        <v>31</v>
      </c>
      <c r="K446" t="s">
        <v>482</v>
      </c>
      <c r="L446" s="1">
        <f t="shared" si="12"/>
        <v>-0.97269199225534508</v>
      </c>
      <c r="M446" s="14">
        <f t="shared" si="13"/>
        <v>0</v>
      </c>
    </row>
    <row r="447" spans="1:13" x14ac:dyDescent="0.25">
      <c r="A447" t="s">
        <v>37</v>
      </c>
      <c r="B447" t="s">
        <v>38</v>
      </c>
      <c r="C447">
        <v>2017</v>
      </c>
      <c r="D447">
        <v>1</v>
      </c>
      <c r="E447">
        <v>0.25</v>
      </c>
      <c r="F447">
        <v>0.61000000000000998</v>
      </c>
      <c r="G447">
        <v>0.61000000000000598</v>
      </c>
      <c r="H447">
        <v>0.76999999999997004</v>
      </c>
      <c r="I447">
        <v>737</v>
      </c>
      <c r="J447">
        <v>31</v>
      </c>
      <c r="K447" t="s">
        <v>483</v>
      </c>
      <c r="L447" s="1">
        <f t="shared" si="12"/>
        <v>-0.71335970212557187</v>
      </c>
      <c r="M447" s="14">
        <f t="shared" si="13"/>
        <v>0</v>
      </c>
    </row>
    <row r="448" spans="1:13" x14ac:dyDescent="0.25">
      <c r="A448" t="s">
        <v>37</v>
      </c>
      <c r="B448" t="s">
        <v>38</v>
      </c>
      <c r="C448">
        <v>2017</v>
      </c>
      <c r="D448">
        <v>2</v>
      </c>
      <c r="E448">
        <v>0.12</v>
      </c>
      <c r="F448">
        <v>0.37000000000000999</v>
      </c>
      <c r="G448">
        <v>0.43000000000000599</v>
      </c>
      <c r="H448">
        <v>0.42999999999997002</v>
      </c>
      <c r="I448">
        <v>663</v>
      </c>
      <c r="J448">
        <v>28</v>
      </c>
      <c r="K448" t="s">
        <v>484</v>
      </c>
      <c r="L448" s="1">
        <f t="shared" si="12"/>
        <v>-1.04093733176318</v>
      </c>
      <c r="M448" s="14">
        <f t="shared" si="13"/>
        <v>0</v>
      </c>
    </row>
    <row r="449" spans="1:13" x14ac:dyDescent="0.25">
      <c r="A449" t="s">
        <v>37</v>
      </c>
      <c r="B449" t="s">
        <v>38</v>
      </c>
      <c r="C449">
        <v>2017</v>
      </c>
      <c r="D449">
        <v>3</v>
      </c>
      <c r="E449">
        <v>0.42</v>
      </c>
      <c r="F449">
        <v>1.02000000000001</v>
      </c>
      <c r="G449">
        <v>1.17</v>
      </c>
      <c r="H449">
        <v>1.2799999999999701</v>
      </c>
      <c r="I449">
        <v>737</v>
      </c>
      <c r="J449">
        <v>31</v>
      </c>
      <c r="K449" t="s">
        <v>485</v>
      </c>
      <c r="L449" s="1">
        <f t="shared" si="12"/>
        <v>-0.15374791816132458</v>
      </c>
      <c r="M449" s="14">
        <f t="shared" si="13"/>
        <v>0</v>
      </c>
    </row>
    <row r="450" spans="1:13" x14ac:dyDescent="0.25">
      <c r="A450" t="s">
        <v>37</v>
      </c>
      <c r="B450" t="s">
        <v>38</v>
      </c>
      <c r="C450">
        <v>2017</v>
      </c>
      <c r="D450">
        <v>4</v>
      </c>
      <c r="E450">
        <v>0.53</v>
      </c>
      <c r="F450">
        <v>1.3900000000000099</v>
      </c>
      <c r="G450">
        <v>2.1</v>
      </c>
      <c r="H450">
        <v>3.9599999999999702</v>
      </c>
      <c r="I450">
        <v>714</v>
      </c>
      <c r="J450">
        <v>30</v>
      </c>
      <c r="K450" t="s">
        <v>486</v>
      </c>
      <c r="L450" s="1">
        <f t="shared" si="12"/>
        <v>0.35126759419665454</v>
      </c>
      <c r="M450" s="14">
        <f t="shared" si="13"/>
        <v>0</v>
      </c>
    </row>
    <row r="451" spans="1:13" x14ac:dyDescent="0.25">
      <c r="A451" t="s">
        <v>37</v>
      </c>
      <c r="B451" t="s">
        <v>38</v>
      </c>
      <c r="C451">
        <v>2017</v>
      </c>
      <c r="D451">
        <v>5</v>
      </c>
      <c r="E451">
        <v>0.95</v>
      </c>
      <c r="F451">
        <v>1.29000000000001</v>
      </c>
      <c r="G451">
        <v>1.52</v>
      </c>
      <c r="H451">
        <v>2.44999999999997</v>
      </c>
      <c r="I451">
        <v>737</v>
      </c>
      <c r="J451">
        <v>31</v>
      </c>
      <c r="K451" t="s">
        <v>487</v>
      </c>
      <c r="L451" s="1">
        <f t="shared" si="12"/>
        <v>0.21477691518098463</v>
      </c>
      <c r="M451" s="14">
        <f t="shared" si="13"/>
        <v>0</v>
      </c>
    </row>
    <row r="452" spans="1:13" x14ac:dyDescent="0.25">
      <c r="A452" t="s">
        <v>37</v>
      </c>
      <c r="B452" t="s">
        <v>38</v>
      </c>
      <c r="C452">
        <v>2017</v>
      </c>
      <c r="D452">
        <v>6</v>
      </c>
      <c r="E452">
        <v>0.63</v>
      </c>
      <c r="F452">
        <v>1.2000000000000099</v>
      </c>
      <c r="G452">
        <v>1.24</v>
      </c>
      <c r="H452">
        <v>1.23999999999996</v>
      </c>
      <c r="I452">
        <v>716</v>
      </c>
      <c r="J452">
        <v>30</v>
      </c>
      <c r="K452" t="s">
        <v>488</v>
      </c>
      <c r="L452" s="1">
        <f t="shared" ref="L452:L513" si="14">(F452-F$2)/F$1</f>
        <v>9.1935304066881468E-2</v>
      </c>
      <c r="M452" s="14">
        <f t="shared" ref="M452:M513" si="15">F452*(F452&gt;3)</f>
        <v>0</v>
      </c>
    </row>
    <row r="453" spans="1:13" x14ac:dyDescent="0.25">
      <c r="A453" t="s">
        <v>37</v>
      </c>
      <c r="B453" t="s">
        <v>38</v>
      </c>
      <c r="C453">
        <v>2017</v>
      </c>
      <c r="D453">
        <v>7</v>
      </c>
      <c r="E453">
        <v>0.31</v>
      </c>
      <c r="F453">
        <v>0.68000000000001004</v>
      </c>
      <c r="G453">
        <v>0.760000000000007</v>
      </c>
      <c r="H453">
        <v>0.76999999999996904</v>
      </c>
      <c r="I453">
        <v>735</v>
      </c>
      <c r="J453">
        <v>31</v>
      </c>
      <c r="K453" t="s">
        <v>489</v>
      </c>
      <c r="L453" s="1">
        <f t="shared" si="14"/>
        <v>-0.6178162268146028</v>
      </c>
      <c r="M453" s="14">
        <f t="shared" si="15"/>
        <v>0</v>
      </c>
    </row>
    <row r="454" spans="1:13" x14ac:dyDescent="0.25">
      <c r="A454" t="s">
        <v>37</v>
      </c>
      <c r="B454" t="s">
        <v>38</v>
      </c>
      <c r="C454">
        <v>2017</v>
      </c>
      <c r="D454">
        <v>8</v>
      </c>
      <c r="E454">
        <v>1.27</v>
      </c>
      <c r="F454">
        <v>2.0600000000000098</v>
      </c>
      <c r="G454">
        <v>2.1400999999999999</v>
      </c>
      <c r="H454">
        <v>2.1604999999999599</v>
      </c>
      <c r="I454">
        <v>735</v>
      </c>
      <c r="J454">
        <v>31</v>
      </c>
      <c r="K454" t="s">
        <v>490</v>
      </c>
      <c r="L454" s="1">
        <f t="shared" si="14"/>
        <v>1.2657551436016439</v>
      </c>
      <c r="M454" s="14">
        <f t="shared" si="15"/>
        <v>0</v>
      </c>
    </row>
    <row r="455" spans="1:13" x14ac:dyDescent="0.25">
      <c r="A455" t="s">
        <v>37</v>
      </c>
      <c r="B455" t="s">
        <v>38</v>
      </c>
      <c r="C455">
        <v>2017</v>
      </c>
      <c r="D455">
        <v>9</v>
      </c>
      <c r="E455">
        <v>0.13</v>
      </c>
      <c r="F455">
        <v>0.20010000000000999</v>
      </c>
      <c r="G455">
        <v>0.20010000000000699</v>
      </c>
      <c r="H455">
        <v>0.200099999999968</v>
      </c>
      <c r="I455">
        <v>715</v>
      </c>
      <c r="J455">
        <v>30</v>
      </c>
      <c r="K455" t="s">
        <v>491</v>
      </c>
      <c r="L455" s="1">
        <f t="shared" si="14"/>
        <v>-1.2728349954108036</v>
      </c>
      <c r="M455" s="14">
        <f t="shared" si="15"/>
        <v>0</v>
      </c>
    </row>
    <row r="456" spans="1:13" x14ac:dyDescent="0.25">
      <c r="A456" t="s">
        <v>37</v>
      </c>
      <c r="B456" t="s">
        <v>38</v>
      </c>
      <c r="C456">
        <v>2017</v>
      </c>
      <c r="D456">
        <v>10</v>
      </c>
      <c r="E456">
        <v>1.61</v>
      </c>
      <c r="F456">
        <v>1.8400000000000101</v>
      </c>
      <c r="G456">
        <v>2.15</v>
      </c>
      <c r="H456">
        <v>2.2104999999999602</v>
      </c>
      <c r="I456">
        <v>719</v>
      </c>
      <c r="J456">
        <v>31</v>
      </c>
      <c r="K456" t="s">
        <v>492</v>
      </c>
      <c r="L456" s="1">
        <f t="shared" si="14"/>
        <v>0.96547564976717004</v>
      </c>
      <c r="M456" s="14">
        <f t="shared" si="15"/>
        <v>0</v>
      </c>
    </row>
    <row r="457" spans="1:13" x14ac:dyDescent="0.25">
      <c r="A457" t="s">
        <v>37</v>
      </c>
      <c r="B457" t="s">
        <v>38</v>
      </c>
      <c r="C457">
        <v>2017</v>
      </c>
      <c r="D457">
        <v>11</v>
      </c>
      <c r="E457">
        <v>0.91</v>
      </c>
      <c r="F457">
        <v>0.91020000000001</v>
      </c>
      <c r="G457">
        <v>0.91030000000000699</v>
      </c>
      <c r="H457">
        <v>0.91059999999996899</v>
      </c>
      <c r="I457">
        <v>711</v>
      </c>
      <c r="J457">
        <v>30</v>
      </c>
      <c r="K457" t="s">
        <v>493</v>
      </c>
      <c r="L457" s="1">
        <f t="shared" si="14"/>
        <v>-0.3036146837205303</v>
      </c>
      <c r="M457" s="14">
        <f t="shared" si="15"/>
        <v>0</v>
      </c>
    </row>
    <row r="458" spans="1:13" x14ac:dyDescent="0.25">
      <c r="A458" t="s">
        <v>37</v>
      </c>
      <c r="B458" t="s">
        <v>38</v>
      </c>
      <c r="C458">
        <v>2017</v>
      </c>
      <c r="D458">
        <v>12</v>
      </c>
      <c r="E458">
        <v>0.15</v>
      </c>
      <c r="F458">
        <v>0.42000000000000998</v>
      </c>
      <c r="G458">
        <v>0.59020000000000705</v>
      </c>
      <c r="H458">
        <v>0.59029999999996896</v>
      </c>
      <c r="I458">
        <v>738</v>
      </c>
      <c r="J458">
        <v>31</v>
      </c>
      <c r="K458" t="s">
        <v>494</v>
      </c>
      <c r="L458" s="1">
        <f t="shared" si="14"/>
        <v>-0.97269199225534508</v>
      </c>
      <c r="M458" s="14">
        <f t="shared" si="15"/>
        <v>0</v>
      </c>
    </row>
    <row r="459" spans="1:13" x14ac:dyDescent="0.25">
      <c r="A459" t="s">
        <v>37</v>
      </c>
      <c r="B459" t="s">
        <v>38</v>
      </c>
      <c r="C459">
        <v>2018</v>
      </c>
      <c r="D459">
        <v>1</v>
      </c>
      <c r="E459">
        <v>0.39</v>
      </c>
      <c r="F459">
        <v>0.78010000000001001</v>
      </c>
      <c r="G459">
        <v>0.78030000000000699</v>
      </c>
      <c r="H459">
        <v>0.79059999999996899</v>
      </c>
      <c r="I459">
        <v>740</v>
      </c>
      <c r="J459">
        <v>31</v>
      </c>
      <c r="K459" t="s">
        <v>495</v>
      </c>
      <c r="L459" s="1">
        <f t="shared" si="14"/>
        <v>-0.48118905711991705</v>
      </c>
      <c r="M459" s="14">
        <f t="shared" si="15"/>
        <v>0</v>
      </c>
    </row>
    <row r="460" spans="1:13" x14ac:dyDescent="0.25">
      <c r="A460" t="s">
        <v>37</v>
      </c>
      <c r="B460" t="s">
        <v>38</v>
      </c>
      <c r="C460">
        <v>2018</v>
      </c>
      <c r="D460">
        <v>2</v>
      </c>
      <c r="E460">
        <v>0.46</v>
      </c>
      <c r="F460">
        <v>1.1600000000000099</v>
      </c>
      <c r="G460">
        <v>1.5201</v>
      </c>
      <c r="H460">
        <v>2.02059999999996</v>
      </c>
      <c r="I460">
        <v>669</v>
      </c>
      <c r="J460">
        <v>28</v>
      </c>
      <c r="K460" t="s">
        <v>496</v>
      </c>
      <c r="L460" s="1">
        <f t="shared" si="14"/>
        <v>3.7339032460613396E-2</v>
      </c>
      <c r="M460" s="14">
        <f t="shared" si="15"/>
        <v>0</v>
      </c>
    </row>
    <row r="461" spans="1:13" x14ac:dyDescent="0.25">
      <c r="A461" t="s">
        <v>37</v>
      </c>
      <c r="B461" t="s">
        <v>38</v>
      </c>
      <c r="C461">
        <v>2018</v>
      </c>
      <c r="D461">
        <v>3</v>
      </c>
      <c r="E461">
        <v>0.55000000000000004</v>
      </c>
      <c r="F461">
        <v>1.37</v>
      </c>
      <c r="G461">
        <v>1.4302999999999999</v>
      </c>
      <c r="H461">
        <v>1.7406999999999599</v>
      </c>
      <c r="I461">
        <v>741</v>
      </c>
      <c r="J461">
        <v>31</v>
      </c>
      <c r="K461" t="s">
        <v>497</v>
      </c>
      <c r="L461" s="1">
        <f t="shared" si="14"/>
        <v>0.32396945839350716</v>
      </c>
      <c r="M461" s="14">
        <f t="shared" si="15"/>
        <v>0</v>
      </c>
    </row>
    <row r="462" spans="1:13" x14ac:dyDescent="0.25">
      <c r="A462" t="s">
        <v>37</v>
      </c>
      <c r="B462" t="s">
        <v>38</v>
      </c>
      <c r="C462">
        <v>2018</v>
      </c>
      <c r="D462">
        <v>4</v>
      </c>
      <c r="E462">
        <v>0.42</v>
      </c>
      <c r="F462">
        <v>1.1500000000000099</v>
      </c>
      <c r="G462">
        <v>1.1501999999999999</v>
      </c>
      <c r="H462">
        <v>1.25049999999996</v>
      </c>
      <c r="I462">
        <v>714</v>
      </c>
      <c r="J462">
        <v>30</v>
      </c>
      <c r="K462" t="s">
        <v>498</v>
      </c>
      <c r="L462" s="1">
        <f t="shared" si="14"/>
        <v>2.3689964559046376E-2</v>
      </c>
      <c r="M462" s="14">
        <f t="shared" si="15"/>
        <v>0</v>
      </c>
    </row>
    <row r="463" spans="1:13" x14ac:dyDescent="0.25">
      <c r="A463" t="s">
        <v>37</v>
      </c>
      <c r="B463" t="s">
        <v>38</v>
      </c>
      <c r="C463">
        <v>2018</v>
      </c>
      <c r="D463">
        <v>5</v>
      </c>
      <c r="E463">
        <v>1.02</v>
      </c>
      <c r="F463">
        <v>1.4300000000000099</v>
      </c>
      <c r="G463">
        <v>1.63</v>
      </c>
      <c r="H463">
        <v>1.6507999999999601</v>
      </c>
      <c r="I463">
        <v>735</v>
      </c>
      <c r="J463">
        <v>31</v>
      </c>
      <c r="K463" t="s">
        <v>499</v>
      </c>
      <c r="L463" s="1">
        <f t="shared" si="14"/>
        <v>0.40586386580292261</v>
      </c>
      <c r="M463" s="14">
        <f t="shared" si="15"/>
        <v>0</v>
      </c>
    </row>
    <row r="464" spans="1:13" x14ac:dyDescent="0.25">
      <c r="A464" t="s">
        <v>37</v>
      </c>
      <c r="B464" t="s">
        <v>38</v>
      </c>
      <c r="C464">
        <v>2018</v>
      </c>
      <c r="D464">
        <v>6</v>
      </c>
      <c r="E464">
        <v>0.48</v>
      </c>
      <c r="F464">
        <v>0.72010000000000995</v>
      </c>
      <c r="G464">
        <v>0.76020000000000598</v>
      </c>
      <c r="H464">
        <v>0.92039999999996802</v>
      </c>
      <c r="I464">
        <v>718</v>
      </c>
      <c r="J464">
        <v>30</v>
      </c>
      <c r="K464" t="s">
        <v>500</v>
      </c>
      <c r="L464" s="1">
        <f t="shared" si="14"/>
        <v>-0.56308346452931912</v>
      </c>
      <c r="M464" s="14">
        <f t="shared" si="15"/>
        <v>0</v>
      </c>
    </row>
    <row r="465" spans="1:13" x14ac:dyDescent="0.25">
      <c r="A465" t="s">
        <v>37</v>
      </c>
      <c r="B465" t="s">
        <v>38</v>
      </c>
      <c r="C465">
        <v>2018</v>
      </c>
      <c r="D465">
        <v>7</v>
      </c>
      <c r="E465">
        <v>0.38</v>
      </c>
      <c r="F465">
        <v>0.60010000000000996</v>
      </c>
      <c r="G465">
        <v>0.60010000000000696</v>
      </c>
      <c r="H465">
        <v>0.61029999999996798</v>
      </c>
      <c r="I465">
        <v>741</v>
      </c>
      <c r="J465">
        <v>31</v>
      </c>
      <c r="K465" t="s">
        <v>501</v>
      </c>
      <c r="L465" s="1">
        <f t="shared" si="14"/>
        <v>-0.72687227934812326</v>
      </c>
      <c r="M465" s="14">
        <f t="shared" si="15"/>
        <v>0</v>
      </c>
    </row>
    <row r="466" spans="1:13" x14ac:dyDescent="0.25">
      <c r="A466" t="s">
        <v>37</v>
      </c>
      <c r="B466" t="s">
        <v>38</v>
      </c>
      <c r="C466">
        <v>2018</v>
      </c>
      <c r="D466">
        <v>8</v>
      </c>
      <c r="E466">
        <v>0.76</v>
      </c>
      <c r="F466">
        <v>1.1100000000000101</v>
      </c>
      <c r="G466">
        <v>1.1201000000000001</v>
      </c>
      <c r="H466">
        <v>1.1200999999999599</v>
      </c>
      <c r="I466">
        <v>740</v>
      </c>
      <c r="J466">
        <v>31</v>
      </c>
      <c r="K466" t="s">
        <v>502</v>
      </c>
      <c r="L466" s="1">
        <f t="shared" si="14"/>
        <v>-3.0906307047221398E-2</v>
      </c>
      <c r="M466" s="14">
        <f t="shared" si="15"/>
        <v>0</v>
      </c>
    </row>
    <row r="467" spans="1:13" x14ac:dyDescent="0.25">
      <c r="A467" t="s">
        <v>37</v>
      </c>
      <c r="B467" t="s">
        <v>38</v>
      </c>
      <c r="C467">
        <v>2018</v>
      </c>
      <c r="D467">
        <v>9</v>
      </c>
      <c r="E467">
        <v>0.21</v>
      </c>
      <c r="F467">
        <v>0.85000000000000997</v>
      </c>
      <c r="G467">
        <v>1.31</v>
      </c>
      <c r="H467">
        <v>1.56039999999996</v>
      </c>
      <c r="I467">
        <v>717</v>
      </c>
      <c r="J467">
        <v>30</v>
      </c>
      <c r="K467" t="s">
        <v>503</v>
      </c>
      <c r="L467" s="1">
        <f t="shared" si="14"/>
        <v>-0.38578207248796376</v>
      </c>
      <c r="M467" s="14">
        <f t="shared" si="15"/>
        <v>0</v>
      </c>
    </row>
    <row r="468" spans="1:13" x14ac:dyDescent="0.25">
      <c r="A468" t="s">
        <v>37</v>
      </c>
      <c r="B468" t="s">
        <v>38</v>
      </c>
      <c r="C468">
        <v>2018</v>
      </c>
      <c r="D468">
        <v>10</v>
      </c>
      <c r="E468">
        <v>0.67</v>
      </c>
      <c r="F468">
        <v>0.75010000000000898</v>
      </c>
      <c r="G468">
        <v>0.75010000000000598</v>
      </c>
      <c r="H468">
        <v>0.98029999999996797</v>
      </c>
      <c r="I468">
        <v>742</v>
      </c>
      <c r="J468">
        <v>31</v>
      </c>
      <c r="K468" t="s">
        <v>504</v>
      </c>
      <c r="L468" s="1">
        <f t="shared" si="14"/>
        <v>-0.5221362608246195</v>
      </c>
      <c r="M468" s="14">
        <f t="shared" si="15"/>
        <v>0</v>
      </c>
    </row>
    <row r="469" spans="1:13" x14ac:dyDescent="0.25">
      <c r="A469" t="s">
        <v>37</v>
      </c>
      <c r="B469" t="s">
        <v>38</v>
      </c>
      <c r="C469">
        <v>2018</v>
      </c>
      <c r="D469">
        <v>11</v>
      </c>
      <c r="E469">
        <v>0.17</v>
      </c>
      <c r="F469">
        <v>0.41000000000000902</v>
      </c>
      <c r="G469">
        <v>0.68010000000000603</v>
      </c>
      <c r="H469">
        <v>1.0902999999999601</v>
      </c>
      <c r="I469">
        <v>713</v>
      </c>
      <c r="J469">
        <v>30</v>
      </c>
      <c r="K469" t="s">
        <v>505</v>
      </c>
      <c r="L469" s="1">
        <f t="shared" si="14"/>
        <v>-0.98634106015691336</v>
      </c>
      <c r="M469" s="14">
        <f t="shared" si="15"/>
        <v>0</v>
      </c>
    </row>
    <row r="470" spans="1:13" x14ac:dyDescent="0.25">
      <c r="A470" t="s">
        <v>37</v>
      </c>
      <c r="B470" t="s">
        <v>38</v>
      </c>
      <c r="C470">
        <v>2018</v>
      </c>
      <c r="D470">
        <v>12</v>
      </c>
      <c r="E470">
        <v>0.26</v>
      </c>
      <c r="F470">
        <v>0.77010000000001</v>
      </c>
      <c r="G470">
        <v>1.0900000000000001</v>
      </c>
      <c r="H470">
        <v>1.1503999999999599</v>
      </c>
      <c r="I470">
        <v>743</v>
      </c>
      <c r="J470">
        <v>31</v>
      </c>
      <c r="K470" t="s">
        <v>506</v>
      </c>
      <c r="L470" s="1">
        <f t="shared" si="14"/>
        <v>-0.49483812502148411</v>
      </c>
      <c r="M470" s="14">
        <f t="shared" si="15"/>
        <v>0</v>
      </c>
    </row>
    <row r="471" spans="1:13" x14ac:dyDescent="0.25">
      <c r="A471" t="s">
        <v>37</v>
      </c>
      <c r="B471" t="s">
        <v>38</v>
      </c>
      <c r="C471">
        <v>2019</v>
      </c>
      <c r="D471">
        <v>1</v>
      </c>
      <c r="E471">
        <v>0.21</v>
      </c>
      <c r="F471">
        <v>0.79000000000000903</v>
      </c>
      <c r="G471">
        <v>1.05</v>
      </c>
      <c r="H471">
        <v>1.0903999999999601</v>
      </c>
      <c r="I471">
        <v>737</v>
      </c>
      <c r="J471">
        <v>31</v>
      </c>
      <c r="K471" t="s">
        <v>507</v>
      </c>
      <c r="L471" s="1">
        <f t="shared" si="14"/>
        <v>-0.46767647989736705</v>
      </c>
      <c r="M471" s="14">
        <f t="shared" si="15"/>
        <v>0</v>
      </c>
    </row>
    <row r="472" spans="1:13" x14ac:dyDescent="0.25">
      <c r="A472" t="s">
        <v>37</v>
      </c>
      <c r="B472" t="s">
        <v>38</v>
      </c>
      <c r="C472">
        <v>2019</v>
      </c>
      <c r="D472">
        <v>2</v>
      </c>
      <c r="E472">
        <v>0.33</v>
      </c>
      <c r="F472">
        <v>0.69000000000000905</v>
      </c>
      <c r="G472">
        <v>0.98010000000000597</v>
      </c>
      <c r="H472">
        <v>1.51059999999996</v>
      </c>
      <c r="I472">
        <v>670</v>
      </c>
      <c r="J472">
        <v>28</v>
      </c>
      <c r="K472" t="s">
        <v>508</v>
      </c>
      <c r="L472" s="1">
        <f t="shared" si="14"/>
        <v>-0.60416715891303707</v>
      </c>
      <c r="M472" s="14">
        <f t="shared" si="15"/>
        <v>0</v>
      </c>
    </row>
    <row r="473" spans="1:13" x14ac:dyDescent="0.25">
      <c r="A473" t="s">
        <v>37</v>
      </c>
      <c r="B473" t="s">
        <v>38</v>
      </c>
      <c r="C473">
        <v>2019</v>
      </c>
      <c r="D473">
        <v>3</v>
      </c>
      <c r="E473">
        <v>0.42</v>
      </c>
      <c r="F473">
        <v>1.2501</v>
      </c>
      <c r="G473">
        <v>1.49</v>
      </c>
      <c r="H473">
        <v>1.76039999999996</v>
      </c>
      <c r="I473">
        <v>732</v>
      </c>
      <c r="J473">
        <v>31</v>
      </c>
      <c r="K473" t="s">
        <v>509</v>
      </c>
      <c r="L473" s="1">
        <f t="shared" si="14"/>
        <v>0.16031713425371857</v>
      </c>
      <c r="M473" s="14">
        <f t="shared" si="15"/>
        <v>0</v>
      </c>
    </row>
    <row r="474" spans="1:13" x14ac:dyDescent="0.25">
      <c r="A474" t="s">
        <v>37</v>
      </c>
      <c r="B474" t="s">
        <v>38</v>
      </c>
      <c r="C474">
        <v>2019</v>
      </c>
      <c r="D474">
        <v>4</v>
      </c>
      <c r="E474">
        <v>0.94</v>
      </c>
      <c r="F474">
        <v>1.78000000000001</v>
      </c>
      <c r="G474">
        <v>2.1002000000000001</v>
      </c>
      <c r="H474">
        <v>2.1001999999999601</v>
      </c>
      <c r="I474">
        <v>717</v>
      </c>
      <c r="J474">
        <v>30</v>
      </c>
      <c r="K474" t="s">
        <v>510</v>
      </c>
      <c r="L474" s="1">
        <f t="shared" si="14"/>
        <v>0.88358124235776792</v>
      </c>
      <c r="M474" s="14">
        <f t="shared" si="15"/>
        <v>0</v>
      </c>
    </row>
    <row r="475" spans="1:13" x14ac:dyDescent="0.25">
      <c r="A475" t="s">
        <v>37</v>
      </c>
      <c r="B475" t="s">
        <v>38</v>
      </c>
      <c r="C475">
        <v>2019</v>
      </c>
      <c r="D475">
        <v>5</v>
      </c>
      <c r="E475">
        <v>0.92</v>
      </c>
      <c r="F475">
        <v>2.0200000000000098</v>
      </c>
      <c r="G475">
        <v>2.3702000000000001</v>
      </c>
      <c r="H475">
        <v>2.6102999999999601</v>
      </c>
      <c r="I475">
        <v>741</v>
      </c>
      <c r="J475">
        <v>31</v>
      </c>
      <c r="K475" t="s">
        <v>511</v>
      </c>
      <c r="L475" s="1">
        <f t="shared" si="14"/>
        <v>1.2111588719953759</v>
      </c>
      <c r="M475" s="14">
        <f t="shared" si="15"/>
        <v>0</v>
      </c>
    </row>
    <row r="476" spans="1:13" x14ac:dyDescent="0.25">
      <c r="A476" t="s">
        <v>37</v>
      </c>
      <c r="B476" t="s">
        <v>38</v>
      </c>
      <c r="C476">
        <v>2019</v>
      </c>
      <c r="D476">
        <v>6</v>
      </c>
      <c r="E476">
        <v>0.64</v>
      </c>
      <c r="F476">
        <v>1.1200000000000101</v>
      </c>
      <c r="G476">
        <v>1.1200000000000001</v>
      </c>
      <c r="H476">
        <v>1.69009999999996</v>
      </c>
      <c r="I476">
        <v>717</v>
      </c>
      <c r="J476">
        <v>30</v>
      </c>
      <c r="K476" t="s">
        <v>512</v>
      </c>
      <c r="L476" s="1">
        <f t="shared" si="14"/>
        <v>-1.7257239145654378E-2</v>
      </c>
      <c r="M476" s="14">
        <f t="shared" si="15"/>
        <v>0</v>
      </c>
    </row>
    <row r="477" spans="1:13" x14ac:dyDescent="0.25">
      <c r="A477" t="s">
        <v>37</v>
      </c>
      <c r="B477" t="s">
        <v>38</v>
      </c>
      <c r="C477">
        <v>2019</v>
      </c>
      <c r="D477">
        <v>7</v>
      </c>
      <c r="E477">
        <v>1.5</v>
      </c>
      <c r="F477">
        <v>3.2900000000000098</v>
      </c>
      <c r="G477">
        <v>3.3001</v>
      </c>
      <c r="H477">
        <v>3.3001999999999598</v>
      </c>
      <c r="I477">
        <v>740</v>
      </c>
      <c r="J477">
        <v>31</v>
      </c>
      <c r="K477" t="s">
        <v>513</v>
      </c>
      <c r="L477" s="1">
        <f t="shared" si="14"/>
        <v>2.9445904954943858</v>
      </c>
      <c r="M477" s="1">
        <f t="shared" si="15"/>
        <v>3.2900000000000098</v>
      </c>
    </row>
    <row r="478" spans="1:13" x14ac:dyDescent="0.25">
      <c r="A478" t="s">
        <v>37</v>
      </c>
      <c r="B478" t="s">
        <v>38</v>
      </c>
      <c r="C478">
        <v>2019</v>
      </c>
      <c r="D478">
        <v>8</v>
      </c>
      <c r="E478">
        <v>1.23</v>
      </c>
      <c r="F478">
        <v>2.6002000000000098</v>
      </c>
      <c r="G478">
        <v>2.6804000000000001</v>
      </c>
      <c r="H478">
        <v>2.6805999999999601</v>
      </c>
      <c r="I478">
        <v>738</v>
      </c>
      <c r="J478">
        <v>31</v>
      </c>
      <c r="K478" t="s">
        <v>514</v>
      </c>
      <c r="L478" s="1">
        <f t="shared" si="14"/>
        <v>2.0030777916442934</v>
      </c>
      <c r="M478" s="14">
        <f t="shared" si="15"/>
        <v>0</v>
      </c>
    </row>
    <row r="479" spans="1:13" x14ac:dyDescent="0.25">
      <c r="A479" t="s">
        <v>37</v>
      </c>
      <c r="B479" t="s">
        <v>38</v>
      </c>
      <c r="C479">
        <v>2019</v>
      </c>
      <c r="D479">
        <v>9</v>
      </c>
      <c r="E479">
        <v>0.44</v>
      </c>
      <c r="F479">
        <v>0.78000000000001002</v>
      </c>
      <c r="G479">
        <v>0.80000000000000604</v>
      </c>
      <c r="H479">
        <v>0.79999999999996896</v>
      </c>
      <c r="I479">
        <v>708</v>
      </c>
      <c r="J479">
        <v>30</v>
      </c>
      <c r="K479" t="s">
        <v>515</v>
      </c>
      <c r="L479" s="1">
        <f t="shared" si="14"/>
        <v>-0.48132554779893272</v>
      </c>
      <c r="M479" s="14">
        <f t="shared" si="15"/>
        <v>0</v>
      </c>
    </row>
    <row r="480" spans="1:13" x14ac:dyDescent="0.25">
      <c r="A480" t="s">
        <v>37</v>
      </c>
      <c r="B480" t="s">
        <v>38</v>
      </c>
      <c r="C480">
        <v>2019</v>
      </c>
      <c r="D480">
        <v>10</v>
      </c>
      <c r="E480">
        <v>0.25</v>
      </c>
      <c r="F480">
        <v>0.76000000000001</v>
      </c>
      <c r="G480">
        <v>1.21</v>
      </c>
      <c r="H480">
        <v>1.25049999999996</v>
      </c>
      <c r="I480">
        <v>742</v>
      </c>
      <c r="J480">
        <v>31</v>
      </c>
      <c r="K480" t="s">
        <v>516</v>
      </c>
      <c r="L480" s="1">
        <f t="shared" si="14"/>
        <v>-0.50862368360206678</v>
      </c>
      <c r="M480" s="14">
        <f t="shared" si="15"/>
        <v>0</v>
      </c>
    </row>
    <row r="481" spans="1:13" x14ac:dyDescent="0.25">
      <c r="A481" t="s">
        <v>37</v>
      </c>
      <c r="B481" t="s">
        <v>38</v>
      </c>
      <c r="C481">
        <v>2019</v>
      </c>
      <c r="D481">
        <v>11</v>
      </c>
      <c r="E481">
        <v>0.97</v>
      </c>
      <c r="F481">
        <v>1.72000000000001</v>
      </c>
      <c r="G481">
        <v>2.4201000000000001</v>
      </c>
      <c r="H481">
        <v>2.6405999999999601</v>
      </c>
      <c r="I481">
        <v>711</v>
      </c>
      <c r="J481">
        <v>30</v>
      </c>
      <c r="K481" t="s">
        <v>517</v>
      </c>
      <c r="L481" s="1">
        <f t="shared" si="14"/>
        <v>0.8016868349483659</v>
      </c>
      <c r="M481" s="14">
        <f t="shared" si="15"/>
        <v>0</v>
      </c>
    </row>
    <row r="482" spans="1:13" x14ac:dyDescent="0.25">
      <c r="A482" t="s">
        <v>37</v>
      </c>
      <c r="B482" t="s">
        <v>38</v>
      </c>
      <c r="C482">
        <v>2019</v>
      </c>
      <c r="D482">
        <v>12</v>
      </c>
      <c r="E482">
        <v>0.39</v>
      </c>
      <c r="F482">
        <v>0.89000000000001001</v>
      </c>
      <c r="G482">
        <v>1.0701000000000001</v>
      </c>
      <c r="H482">
        <v>1.3906999999999601</v>
      </c>
      <c r="I482">
        <v>740</v>
      </c>
      <c r="J482">
        <v>31</v>
      </c>
      <c r="K482" t="s">
        <v>518</v>
      </c>
      <c r="L482" s="1">
        <f t="shared" si="14"/>
        <v>-0.33118580088169564</v>
      </c>
      <c r="M482" s="14">
        <f t="shared" si="15"/>
        <v>0</v>
      </c>
    </row>
    <row r="483" spans="1:13" x14ac:dyDescent="0.25">
      <c r="A483" t="s">
        <v>37</v>
      </c>
      <c r="B483" t="s">
        <v>38</v>
      </c>
      <c r="C483">
        <v>2020</v>
      </c>
      <c r="D483">
        <v>1</v>
      </c>
      <c r="E483">
        <v>0.66</v>
      </c>
      <c r="F483">
        <v>1.9500000000000099</v>
      </c>
      <c r="G483">
        <v>2.2900999999999998</v>
      </c>
      <c r="H483">
        <v>2.8606999999999698</v>
      </c>
      <c r="I483">
        <v>744</v>
      </c>
      <c r="J483">
        <v>31</v>
      </c>
      <c r="K483" t="s">
        <v>519</v>
      </c>
      <c r="L483" s="1">
        <f t="shared" si="14"/>
        <v>1.1156153966844069</v>
      </c>
      <c r="M483" s="14">
        <f t="shared" si="15"/>
        <v>0</v>
      </c>
    </row>
    <row r="484" spans="1:13" x14ac:dyDescent="0.25">
      <c r="A484" t="s">
        <v>37</v>
      </c>
      <c r="B484" t="s">
        <v>38</v>
      </c>
      <c r="C484">
        <v>2020</v>
      </c>
      <c r="D484">
        <v>2</v>
      </c>
      <c r="E484">
        <v>0.14000000000000001</v>
      </c>
      <c r="F484">
        <v>0.33000000000001001</v>
      </c>
      <c r="G484">
        <v>0.400200000000006</v>
      </c>
      <c r="H484">
        <v>0.67099999999996995</v>
      </c>
      <c r="I484">
        <v>692</v>
      </c>
      <c r="J484">
        <v>29</v>
      </c>
      <c r="K484" t="s">
        <v>520</v>
      </c>
      <c r="L484" s="1">
        <f t="shared" si="14"/>
        <v>-1.0955336033694481</v>
      </c>
      <c r="M484" s="14">
        <f t="shared" si="15"/>
        <v>0</v>
      </c>
    </row>
    <row r="485" spans="1:13" x14ac:dyDescent="0.25">
      <c r="A485" t="s">
        <v>37</v>
      </c>
      <c r="B485" t="s">
        <v>38</v>
      </c>
      <c r="C485">
        <v>2020</v>
      </c>
      <c r="D485">
        <v>3</v>
      </c>
      <c r="E485">
        <v>0.76</v>
      </c>
      <c r="F485">
        <v>0.97040000000001003</v>
      </c>
      <c r="G485">
        <v>0.97040000000000604</v>
      </c>
      <c r="H485">
        <v>0.97039999999996995</v>
      </c>
      <c r="I485">
        <v>730</v>
      </c>
      <c r="J485">
        <v>31</v>
      </c>
      <c r="K485" t="s">
        <v>521</v>
      </c>
      <c r="L485" s="1">
        <f t="shared" si="14"/>
        <v>-0.2214472949530969</v>
      </c>
      <c r="M485" s="14">
        <f t="shared" si="15"/>
        <v>0</v>
      </c>
    </row>
    <row r="486" spans="1:13" x14ac:dyDescent="0.25">
      <c r="A486" t="s">
        <v>37</v>
      </c>
      <c r="B486" t="s">
        <v>38</v>
      </c>
      <c r="C486">
        <v>2020</v>
      </c>
      <c r="D486">
        <v>4</v>
      </c>
      <c r="E486">
        <v>0.76</v>
      </c>
      <c r="F486">
        <v>1.5900000000000101</v>
      </c>
      <c r="G486">
        <v>1.7601</v>
      </c>
      <c r="H486">
        <v>1.9205999999999701</v>
      </c>
      <c r="I486">
        <v>706</v>
      </c>
      <c r="J486">
        <v>30</v>
      </c>
      <c r="K486" t="s">
        <v>522</v>
      </c>
      <c r="L486" s="1">
        <f t="shared" si="14"/>
        <v>0.62424895222799492</v>
      </c>
      <c r="M486" s="14">
        <f t="shared" si="15"/>
        <v>0</v>
      </c>
    </row>
    <row r="487" spans="1:13" x14ac:dyDescent="0.25">
      <c r="A487" t="s">
        <v>37</v>
      </c>
      <c r="B487" t="s">
        <v>38</v>
      </c>
      <c r="C487">
        <v>2020</v>
      </c>
      <c r="D487">
        <v>5</v>
      </c>
      <c r="E487">
        <v>0.37</v>
      </c>
      <c r="F487">
        <v>1.07010000000001</v>
      </c>
      <c r="G487">
        <v>1.59</v>
      </c>
      <c r="H487">
        <v>1.9004999999999701</v>
      </c>
      <c r="I487">
        <v>741</v>
      </c>
      <c r="J487">
        <v>31</v>
      </c>
      <c r="K487" t="s">
        <v>523</v>
      </c>
      <c r="L487" s="1">
        <f t="shared" si="14"/>
        <v>-8.5366087974473814E-2</v>
      </c>
      <c r="M487" s="14">
        <f t="shared" si="15"/>
        <v>0</v>
      </c>
    </row>
    <row r="488" spans="1:13" x14ac:dyDescent="0.25">
      <c r="A488" t="s">
        <v>37</v>
      </c>
      <c r="B488" t="s">
        <v>38</v>
      </c>
      <c r="C488">
        <v>2020</v>
      </c>
      <c r="D488">
        <v>6</v>
      </c>
      <c r="E488">
        <v>0.63</v>
      </c>
      <c r="F488">
        <v>0.99010000000000997</v>
      </c>
      <c r="G488">
        <v>1.0304</v>
      </c>
      <c r="H488">
        <v>1.04079999999997</v>
      </c>
      <c r="I488">
        <v>718</v>
      </c>
      <c r="J488">
        <v>30</v>
      </c>
      <c r="K488" t="s">
        <v>524</v>
      </c>
      <c r="L488" s="1">
        <f t="shared" si="14"/>
        <v>-0.19455863118700997</v>
      </c>
      <c r="M488" s="14">
        <f t="shared" si="15"/>
        <v>0</v>
      </c>
    </row>
    <row r="489" spans="1:13" x14ac:dyDescent="0.25">
      <c r="A489" t="s">
        <v>37</v>
      </c>
      <c r="B489" t="s">
        <v>38</v>
      </c>
      <c r="C489">
        <v>2020</v>
      </c>
      <c r="D489">
        <v>7</v>
      </c>
      <c r="E489">
        <v>1.36</v>
      </c>
      <c r="F489">
        <v>1.73000000000001</v>
      </c>
      <c r="G489">
        <v>2.4603000000000002</v>
      </c>
      <c r="H489">
        <v>3.6303999999999701</v>
      </c>
      <c r="I489">
        <v>738</v>
      </c>
      <c r="J489">
        <v>31</v>
      </c>
      <c r="K489" t="s">
        <v>525</v>
      </c>
      <c r="L489" s="1">
        <f t="shared" si="14"/>
        <v>0.81533590284993285</v>
      </c>
      <c r="M489" s="14">
        <f t="shared" si="15"/>
        <v>0</v>
      </c>
    </row>
    <row r="490" spans="1:13" x14ac:dyDescent="0.25">
      <c r="A490" t="s">
        <v>37</v>
      </c>
      <c r="B490" t="s">
        <v>38</v>
      </c>
      <c r="C490">
        <v>2020</v>
      </c>
      <c r="D490">
        <v>8</v>
      </c>
      <c r="E490">
        <v>1.77</v>
      </c>
      <c r="F490">
        <v>3.53000000000001</v>
      </c>
      <c r="G490">
        <v>3.82</v>
      </c>
      <c r="H490">
        <v>3.82039999999997</v>
      </c>
      <c r="I490">
        <v>722</v>
      </c>
      <c r="J490">
        <v>31</v>
      </c>
      <c r="K490" t="s">
        <v>526</v>
      </c>
      <c r="L490" s="1">
        <f t="shared" si="14"/>
        <v>3.2721681251319943</v>
      </c>
      <c r="M490" s="1">
        <f t="shared" si="15"/>
        <v>3.53000000000001</v>
      </c>
    </row>
    <row r="491" spans="1:13" x14ac:dyDescent="0.25">
      <c r="A491" t="s">
        <v>37</v>
      </c>
      <c r="B491" t="s">
        <v>38</v>
      </c>
      <c r="C491">
        <v>2020</v>
      </c>
      <c r="D491">
        <v>9</v>
      </c>
      <c r="E491">
        <v>0.19</v>
      </c>
      <c r="F491">
        <v>0.35010000000001001</v>
      </c>
      <c r="G491">
        <v>0.44040000000000601</v>
      </c>
      <c r="H491">
        <v>0.44039999999997198</v>
      </c>
      <c r="I491">
        <v>717</v>
      </c>
      <c r="J491">
        <v>30</v>
      </c>
      <c r="K491" t="s">
        <v>527</v>
      </c>
      <c r="L491" s="1">
        <f t="shared" si="14"/>
        <v>-1.0680989768872984</v>
      </c>
      <c r="M491" s="14">
        <f t="shared" si="15"/>
        <v>0</v>
      </c>
    </row>
    <row r="492" spans="1:13" x14ac:dyDescent="0.25">
      <c r="A492" t="s">
        <v>37</v>
      </c>
      <c r="B492" t="s">
        <v>38</v>
      </c>
      <c r="C492">
        <v>2020</v>
      </c>
      <c r="D492">
        <v>10</v>
      </c>
      <c r="E492">
        <v>0.21</v>
      </c>
      <c r="F492">
        <v>0.78000000000001002</v>
      </c>
      <c r="G492">
        <v>1.31</v>
      </c>
      <c r="H492">
        <v>1.4101999999999699</v>
      </c>
      <c r="I492">
        <v>741</v>
      </c>
      <c r="J492">
        <v>31</v>
      </c>
      <c r="K492" t="s">
        <v>528</v>
      </c>
      <c r="L492" s="1">
        <f t="shared" si="14"/>
        <v>-0.48132554779893272</v>
      </c>
      <c r="M492" s="14">
        <f t="shared" si="15"/>
        <v>0</v>
      </c>
    </row>
    <row r="493" spans="1:13" x14ac:dyDescent="0.25">
      <c r="A493" t="s">
        <v>37</v>
      </c>
      <c r="B493" t="s">
        <v>38</v>
      </c>
      <c r="C493">
        <v>2020</v>
      </c>
      <c r="D493">
        <v>11</v>
      </c>
      <c r="E493">
        <v>0.32</v>
      </c>
      <c r="F493">
        <v>0.88000000000001</v>
      </c>
      <c r="G493">
        <v>0.94030000000000602</v>
      </c>
      <c r="H493">
        <v>1.4304999999999699</v>
      </c>
      <c r="I493">
        <v>708</v>
      </c>
      <c r="J493">
        <v>30</v>
      </c>
      <c r="K493" t="s">
        <v>529</v>
      </c>
      <c r="L493" s="1">
        <f t="shared" si="14"/>
        <v>-0.34483486878326269</v>
      </c>
      <c r="M493" s="14">
        <f t="shared" si="15"/>
        <v>0</v>
      </c>
    </row>
    <row r="494" spans="1:13" x14ac:dyDescent="0.25">
      <c r="A494" t="s">
        <v>37</v>
      </c>
      <c r="B494" t="s">
        <v>38</v>
      </c>
      <c r="C494">
        <v>2020</v>
      </c>
      <c r="D494">
        <v>12</v>
      </c>
      <c r="E494">
        <v>0.28999999999999998</v>
      </c>
      <c r="F494">
        <v>0.65000000000001001</v>
      </c>
      <c r="G494">
        <v>0.96000000000000596</v>
      </c>
      <c r="H494">
        <v>0.96039999999997105</v>
      </c>
      <c r="I494">
        <v>737</v>
      </c>
      <c r="J494">
        <v>31</v>
      </c>
      <c r="K494" t="s">
        <v>530</v>
      </c>
      <c r="L494" s="1">
        <f t="shared" si="14"/>
        <v>-0.65876343051930386</v>
      </c>
      <c r="M494" s="14">
        <f t="shared" si="15"/>
        <v>0</v>
      </c>
    </row>
    <row r="495" spans="1:13" x14ac:dyDescent="0.25">
      <c r="A495" t="s">
        <v>37</v>
      </c>
      <c r="B495" t="s">
        <v>38</v>
      </c>
      <c r="C495">
        <v>2021</v>
      </c>
      <c r="D495">
        <v>1</v>
      </c>
      <c r="E495">
        <v>0.32</v>
      </c>
      <c r="F495">
        <v>1.0800000000000101</v>
      </c>
      <c r="G495">
        <v>1.1902999999999999</v>
      </c>
      <c r="H495">
        <v>1.27039999999997</v>
      </c>
      <c r="I495">
        <v>739</v>
      </c>
      <c r="J495">
        <v>31</v>
      </c>
      <c r="K495" t="s">
        <v>531</v>
      </c>
      <c r="L495" s="1">
        <f t="shared" si="14"/>
        <v>-7.185351075192245E-2</v>
      </c>
      <c r="M495" s="14">
        <f t="shared" si="15"/>
        <v>0</v>
      </c>
    </row>
    <row r="496" spans="1:13" x14ac:dyDescent="0.25">
      <c r="A496" t="s">
        <v>37</v>
      </c>
      <c r="B496" t="s">
        <v>38</v>
      </c>
      <c r="C496">
        <v>2021</v>
      </c>
      <c r="D496">
        <v>2</v>
      </c>
      <c r="E496">
        <v>0.22</v>
      </c>
      <c r="F496">
        <v>0.58000000000000995</v>
      </c>
      <c r="G496">
        <v>0.60010000000000596</v>
      </c>
      <c r="H496">
        <v>0.60049999999997095</v>
      </c>
      <c r="I496">
        <v>672</v>
      </c>
      <c r="J496">
        <v>28</v>
      </c>
      <c r="K496" t="s">
        <v>532</v>
      </c>
      <c r="L496" s="1">
        <f t="shared" si="14"/>
        <v>-0.75430690583027293</v>
      </c>
      <c r="M496" s="14">
        <f t="shared" si="15"/>
        <v>0</v>
      </c>
    </row>
    <row r="497" spans="1:13" x14ac:dyDescent="0.25">
      <c r="A497" t="s">
        <v>37</v>
      </c>
      <c r="B497" t="s">
        <v>38</v>
      </c>
      <c r="C497">
        <v>2021</v>
      </c>
      <c r="D497">
        <v>3</v>
      </c>
      <c r="E497">
        <v>0.59</v>
      </c>
      <c r="F497">
        <v>1.61</v>
      </c>
      <c r="G497">
        <v>2.1200999999999999</v>
      </c>
      <c r="H497">
        <v>2.7301999999999702</v>
      </c>
      <c r="I497">
        <v>734</v>
      </c>
      <c r="J497">
        <v>31</v>
      </c>
      <c r="K497" t="s">
        <v>533</v>
      </c>
      <c r="L497" s="1">
        <f t="shared" si="14"/>
        <v>0.65154708803111527</v>
      </c>
      <c r="M497" s="14">
        <f t="shared" si="15"/>
        <v>0</v>
      </c>
    </row>
    <row r="498" spans="1:13" x14ac:dyDescent="0.25">
      <c r="A498" t="s">
        <v>37</v>
      </c>
      <c r="B498" t="s">
        <v>38</v>
      </c>
      <c r="C498">
        <v>2021</v>
      </c>
      <c r="D498">
        <v>4</v>
      </c>
      <c r="E498">
        <v>0.53</v>
      </c>
      <c r="F498">
        <v>1.3600000000000101</v>
      </c>
      <c r="G498">
        <v>1.36</v>
      </c>
      <c r="H498">
        <v>1.3702999999999701</v>
      </c>
      <c r="I498">
        <v>719</v>
      </c>
      <c r="J498">
        <v>30</v>
      </c>
      <c r="K498" t="s">
        <v>534</v>
      </c>
      <c r="L498" s="1">
        <f t="shared" si="14"/>
        <v>0.31032039049195376</v>
      </c>
      <c r="M498" s="14">
        <f t="shared" si="15"/>
        <v>0</v>
      </c>
    </row>
    <row r="499" spans="1:13" x14ac:dyDescent="0.25">
      <c r="A499" t="s">
        <v>37</v>
      </c>
      <c r="B499" t="s">
        <v>38</v>
      </c>
      <c r="C499">
        <v>2021</v>
      </c>
      <c r="D499">
        <v>5</v>
      </c>
      <c r="E499">
        <v>0.62</v>
      </c>
      <c r="F499">
        <v>1.27000000000001</v>
      </c>
      <c r="G499">
        <v>1.2701</v>
      </c>
      <c r="H499">
        <v>1.31039999999997</v>
      </c>
      <c r="I499">
        <v>739</v>
      </c>
      <c r="J499">
        <v>31</v>
      </c>
      <c r="K499" t="s">
        <v>535</v>
      </c>
      <c r="L499" s="1">
        <f t="shared" si="14"/>
        <v>0.1874787793778506</v>
      </c>
      <c r="M499" s="14">
        <f t="shared" si="15"/>
        <v>0</v>
      </c>
    </row>
    <row r="500" spans="1:13" x14ac:dyDescent="0.25">
      <c r="A500" t="s">
        <v>37</v>
      </c>
      <c r="B500" t="s">
        <v>38</v>
      </c>
      <c r="C500">
        <v>2021</v>
      </c>
      <c r="D500">
        <v>6</v>
      </c>
      <c r="E500">
        <v>1.1299999999999999</v>
      </c>
      <c r="F500">
        <v>1.58020000000001</v>
      </c>
      <c r="G500">
        <v>1.5803</v>
      </c>
      <c r="H500">
        <v>2.6401999999999699</v>
      </c>
      <c r="I500">
        <v>702</v>
      </c>
      <c r="J500">
        <v>30</v>
      </c>
      <c r="K500" t="s">
        <v>536</v>
      </c>
      <c r="L500" s="1">
        <f t="shared" si="14"/>
        <v>0.6108728656844592</v>
      </c>
      <c r="M500" s="14">
        <f t="shared" si="15"/>
        <v>0</v>
      </c>
    </row>
    <row r="501" spans="1:13" x14ac:dyDescent="0.25">
      <c r="A501" t="s">
        <v>37</v>
      </c>
      <c r="B501" t="s">
        <v>38</v>
      </c>
      <c r="C501">
        <v>2021</v>
      </c>
      <c r="D501">
        <v>7</v>
      </c>
      <c r="E501">
        <v>1.1399999999999999</v>
      </c>
      <c r="F501">
        <v>2.4402000000000101</v>
      </c>
      <c r="G501">
        <v>2.4603000000000002</v>
      </c>
      <c r="H501">
        <v>3.3408999999999698</v>
      </c>
      <c r="I501">
        <v>737</v>
      </c>
      <c r="J501">
        <v>31</v>
      </c>
      <c r="K501" t="s">
        <v>537</v>
      </c>
      <c r="L501" s="1">
        <f t="shared" si="14"/>
        <v>1.7846927052192219</v>
      </c>
      <c r="M501" s="14">
        <f t="shared" si="15"/>
        <v>0</v>
      </c>
    </row>
    <row r="502" spans="1:13" x14ac:dyDescent="0.25">
      <c r="A502" t="s">
        <v>37</v>
      </c>
      <c r="B502" t="s">
        <v>38</v>
      </c>
      <c r="C502">
        <v>2021</v>
      </c>
      <c r="D502">
        <v>8</v>
      </c>
      <c r="E502">
        <v>1.1200000000000001</v>
      </c>
      <c r="F502">
        <v>1.22000000000001</v>
      </c>
      <c r="G502">
        <v>1.6800999999999999</v>
      </c>
      <c r="H502">
        <v>1.72019999999997</v>
      </c>
      <c r="I502">
        <v>742</v>
      </c>
      <c r="J502">
        <v>31</v>
      </c>
      <c r="K502" t="s">
        <v>538</v>
      </c>
      <c r="L502" s="1">
        <f t="shared" si="14"/>
        <v>0.11923343987001551</v>
      </c>
      <c r="M502" s="14">
        <f t="shared" si="15"/>
        <v>0</v>
      </c>
    </row>
    <row r="503" spans="1:13" x14ac:dyDescent="0.25">
      <c r="A503" t="s">
        <v>37</v>
      </c>
      <c r="B503" t="s">
        <v>38</v>
      </c>
      <c r="C503">
        <v>2021</v>
      </c>
      <c r="D503">
        <v>9</v>
      </c>
      <c r="E503">
        <v>0.74</v>
      </c>
      <c r="F503">
        <v>1.6801000000000099</v>
      </c>
      <c r="G503">
        <v>1.7004999999999999</v>
      </c>
      <c r="H503">
        <v>1.7006999999999699</v>
      </c>
      <c r="I503">
        <v>711</v>
      </c>
      <c r="J503">
        <v>30</v>
      </c>
      <c r="K503" t="s">
        <v>539</v>
      </c>
      <c r="L503" s="1">
        <f t="shared" si="14"/>
        <v>0.74722705402111345</v>
      </c>
      <c r="M503" s="14">
        <f t="shared" si="15"/>
        <v>0</v>
      </c>
    </row>
    <row r="504" spans="1:13" x14ac:dyDescent="0.25">
      <c r="A504" t="s">
        <v>37</v>
      </c>
      <c r="B504" t="s">
        <v>38</v>
      </c>
      <c r="C504">
        <v>2021</v>
      </c>
      <c r="D504">
        <v>10</v>
      </c>
      <c r="E504">
        <v>0.24</v>
      </c>
      <c r="F504">
        <v>0.48000000000000898</v>
      </c>
      <c r="G504">
        <v>0.65010000000000601</v>
      </c>
      <c r="H504">
        <v>0.86059999999997205</v>
      </c>
      <c r="I504">
        <v>735</v>
      </c>
      <c r="J504">
        <v>31</v>
      </c>
      <c r="K504" t="s">
        <v>540</v>
      </c>
      <c r="L504" s="1">
        <f t="shared" si="14"/>
        <v>-0.8907975848459444</v>
      </c>
      <c r="M504" s="14">
        <f t="shared" si="15"/>
        <v>0</v>
      </c>
    </row>
    <row r="505" spans="1:13" x14ac:dyDescent="0.25">
      <c r="A505" t="s">
        <v>37</v>
      </c>
      <c r="B505" t="s">
        <v>38</v>
      </c>
      <c r="C505">
        <v>2021</v>
      </c>
      <c r="D505">
        <v>11</v>
      </c>
      <c r="E505">
        <v>0.09</v>
      </c>
      <c r="F505">
        <v>0.18000000000000899</v>
      </c>
      <c r="G505">
        <v>0.18010000000000601</v>
      </c>
      <c r="H505">
        <v>0.18009999999997101</v>
      </c>
      <c r="I505">
        <v>717</v>
      </c>
      <c r="J505">
        <v>30</v>
      </c>
      <c r="K505" t="s">
        <v>541</v>
      </c>
      <c r="L505" s="1">
        <f t="shared" si="14"/>
        <v>-1.3002696218929544</v>
      </c>
      <c r="M505" s="14">
        <f t="shared" si="15"/>
        <v>0</v>
      </c>
    </row>
    <row r="506" spans="1:13" x14ac:dyDescent="0.25">
      <c r="A506" t="s">
        <v>37</v>
      </c>
      <c r="B506" t="s">
        <v>38</v>
      </c>
      <c r="C506">
        <v>2021</v>
      </c>
      <c r="D506">
        <v>12</v>
      </c>
      <c r="E506">
        <v>0.56999999999999995</v>
      </c>
      <c r="F506">
        <v>1.02</v>
      </c>
      <c r="G506">
        <v>1.08</v>
      </c>
      <c r="H506">
        <v>1.0799999999999701</v>
      </c>
      <c r="I506">
        <v>741</v>
      </c>
      <c r="J506">
        <v>31</v>
      </c>
      <c r="K506" t="s">
        <v>542</v>
      </c>
      <c r="L506" s="1">
        <f t="shared" si="14"/>
        <v>-0.1537479181613382</v>
      </c>
      <c r="M506" s="14">
        <f t="shared" si="15"/>
        <v>0</v>
      </c>
    </row>
    <row r="507" spans="1:13" x14ac:dyDescent="0.25">
      <c r="A507" t="s">
        <v>37</v>
      </c>
      <c r="B507" t="s">
        <v>38</v>
      </c>
      <c r="C507">
        <v>2022</v>
      </c>
      <c r="D507">
        <v>1</v>
      </c>
      <c r="E507">
        <v>0.16</v>
      </c>
      <c r="F507">
        <v>0.46000000000000901</v>
      </c>
      <c r="G507">
        <v>0.60010000000000596</v>
      </c>
      <c r="H507">
        <v>0.63109999999997102</v>
      </c>
      <c r="I507">
        <v>739</v>
      </c>
      <c r="J507">
        <v>31</v>
      </c>
      <c r="K507" t="s">
        <v>543</v>
      </c>
      <c r="L507" s="1">
        <f t="shared" si="14"/>
        <v>-0.91809572064907818</v>
      </c>
      <c r="M507" s="14">
        <f t="shared" si="15"/>
        <v>0</v>
      </c>
    </row>
    <row r="508" spans="1:13" x14ac:dyDescent="0.25">
      <c r="A508" t="s">
        <v>37</v>
      </c>
      <c r="B508" t="s">
        <v>38</v>
      </c>
      <c r="C508">
        <v>2022</v>
      </c>
      <c r="D508">
        <v>2</v>
      </c>
      <c r="E508">
        <v>0.22</v>
      </c>
      <c r="F508">
        <v>0.68000000000000904</v>
      </c>
      <c r="G508">
        <v>1.2401</v>
      </c>
      <c r="H508">
        <v>1.56029999999997</v>
      </c>
      <c r="I508">
        <v>668</v>
      </c>
      <c r="J508">
        <v>28</v>
      </c>
      <c r="K508" t="s">
        <v>544</v>
      </c>
      <c r="L508" s="1">
        <f t="shared" si="14"/>
        <v>-0.61781622681460413</v>
      </c>
      <c r="M508" s="14">
        <f t="shared" si="15"/>
        <v>0</v>
      </c>
    </row>
    <row r="509" spans="1:13" x14ac:dyDescent="0.25">
      <c r="A509" t="s">
        <v>37</v>
      </c>
      <c r="B509" t="s">
        <v>38</v>
      </c>
      <c r="C509">
        <v>2022</v>
      </c>
      <c r="D509">
        <v>3</v>
      </c>
      <c r="E509">
        <v>0.51</v>
      </c>
      <c r="F509">
        <v>1.65</v>
      </c>
      <c r="G509">
        <v>1.6604000000000001</v>
      </c>
      <c r="H509">
        <v>1.84049999999997</v>
      </c>
      <c r="I509">
        <v>732</v>
      </c>
      <c r="J509">
        <v>31</v>
      </c>
      <c r="K509" t="s">
        <v>545</v>
      </c>
      <c r="L509" s="1">
        <f t="shared" si="14"/>
        <v>0.70614335963738306</v>
      </c>
      <c r="M509" s="14">
        <f t="shared" si="15"/>
        <v>0</v>
      </c>
    </row>
    <row r="510" spans="1:13" x14ac:dyDescent="0.25">
      <c r="A510" t="s">
        <v>37</v>
      </c>
      <c r="B510" t="s">
        <v>38</v>
      </c>
      <c r="C510">
        <v>2022</v>
      </c>
      <c r="D510">
        <v>4</v>
      </c>
      <c r="E510">
        <v>0.35</v>
      </c>
      <c r="F510">
        <v>0.74000000000000898</v>
      </c>
      <c r="G510">
        <v>0.88050000000000594</v>
      </c>
      <c r="H510">
        <v>0.93099999999997096</v>
      </c>
      <c r="I510">
        <v>714</v>
      </c>
      <c r="J510">
        <v>30</v>
      </c>
      <c r="K510" t="s">
        <v>546</v>
      </c>
      <c r="L510" s="1">
        <f t="shared" si="14"/>
        <v>-0.53592181940520212</v>
      </c>
      <c r="M510" s="14">
        <f t="shared" si="15"/>
        <v>0</v>
      </c>
    </row>
    <row r="511" spans="1:13" x14ac:dyDescent="0.25">
      <c r="A511" t="s">
        <v>37</v>
      </c>
      <c r="B511" t="s">
        <v>38</v>
      </c>
      <c r="C511">
        <v>2022</v>
      </c>
      <c r="D511">
        <v>5</v>
      </c>
      <c r="E511">
        <v>0.93</v>
      </c>
      <c r="F511">
        <v>1.4</v>
      </c>
      <c r="G511">
        <v>1.7401</v>
      </c>
      <c r="H511">
        <v>1.80029999999997</v>
      </c>
      <c r="I511">
        <v>738</v>
      </c>
      <c r="J511">
        <v>31</v>
      </c>
      <c r="K511" t="s">
        <v>547</v>
      </c>
      <c r="L511" s="1">
        <f t="shared" si="14"/>
        <v>0.36491666209820789</v>
      </c>
      <c r="M511" s="14">
        <f t="shared" si="15"/>
        <v>0</v>
      </c>
    </row>
    <row r="512" spans="1:13" x14ac:dyDescent="0.25">
      <c r="A512" t="s">
        <v>37</v>
      </c>
      <c r="B512" t="s">
        <v>38</v>
      </c>
      <c r="C512">
        <v>2022</v>
      </c>
      <c r="D512">
        <v>6</v>
      </c>
      <c r="E512">
        <v>0.37</v>
      </c>
      <c r="F512">
        <v>0.510000000000009</v>
      </c>
      <c r="G512">
        <v>0.51020000000000598</v>
      </c>
      <c r="H512">
        <v>0.51039999999997199</v>
      </c>
      <c r="I512">
        <v>705</v>
      </c>
      <c r="J512">
        <v>30</v>
      </c>
      <c r="K512" t="s">
        <v>548</v>
      </c>
      <c r="L512" s="1">
        <f t="shared" si="14"/>
        <v>-0.84985038114124334</v>
      </c>
      <c r="M512" s="14">
        <f t="shared" si="15"/>
        <v>0</v>
      </c>
    </row>
    <row r="513" spans="1:13" x14ac:dyDescent="0.25">
      <c r="A513" t="s">
        <v>37</v>
      </c>
      <c r="B513" t="s">
        <v>38</v>
      </c>
      <c r="C513">
        <v>2022</v>
      </c>
      <c r="D513">
        <v>7</v>
      </c>
      <c r="E513">
        <v>2.21</v>
      </c>
      <c r="F513">
        <v>7.78000000000001</v>
      </c>
      <c r="G513">
        <v>9.07</v>
      </c>
      <c r="H513">
        <v>9.1502999999999695</v>
      </c>
      <c r="I513">
        <v>626</v>
      </c>
      <c r="J513">
        <v>27</v>
      </c>
      <c r="K513" t="s">
        <v>549</v>
      </c>
      <c r="L513" s="1">
        <f t="shared" si="14"/>
        <v>9.0730219832979735</v>
      </c>
      <c r="M513" s="1">
        <f t="shared" si="15"/>
        <v>7.78000000000001</v>
      </c>
    </row>
  </sheetData>
  <autoFilter ref="A3:M513" xr:uid="{8321AE47-B1BC-CC40-A250-13E924293610}"/>
  <hyperlinks>
    <hyperlink ref="P5" r:id="rId1" xr:uid="{9701A05A-254E-E34A-8AFC-247227BD77C6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3235-E203-9D44-9A99-D92AF55BC207}">
  <dimension ref="N1:AJ513"/>
  <sheetViews>
    <sheetView workbookViewId="0">
      <selection activeCell="F31" sqref="F31"/>
    </sheetView>
  </sheetViews>
  <sheetFormatPr defaultColWidth="11" defaultRowHeight="15.75" x14ac:dyDescent="0.25"/>
  <cols>
    <col min="15" max="15" width="10.875" style="1"/>
    <col min="16" max="16" width="12" bestFit="1" customWidth="1"/>
    <col min="18" max="19" width="6.125" bestFit="1" customWidth="1"/>
    <col min="20" max="20" width="7.875" bestFit="1" customWidth="1"/>
    <col min="21" max="22" width="8" bestFit="1" customWidth="1"/>
    <col min="23" max="23" width="11" bestFit="1" customWidth="1"/>
    <col min="26" max="26" width="20.125" style="1" bestFit="1" customWidth="1"/>
    <col min="30" max="30" width="26.875" bestFit="1" customWidth="1"/>
    <col min="31" max="31" width="10.125" bestFit="1" customWidth="1"/>
    <col min="32" max="32" width="11.875" bestFit="1" customWidth="1"/>
    <col min="33" max="33" width="18.125" bestFit="1" customWidth="1"/>
    <col min="34" max="34" width="16" bestFit="1" customWidth="1"/>
    <col min="35" max="36" width="15.5" bestFit="1" customWidth="1"/>
    <col min="37" max="38" width="13.5" bestFit="1" customWidth="1"/>
  </cols>
  <sheetData>
    <row r="1" spans="14:36" x14ac:dyDescent="0.25">
      <c r="N1" t="s">
        <v>550</v>
      </c>
      <c r="O1" s="1">
        <f>AG4</f>
        <v>2.7553889868074108</v>
      </c>
      <c r="Z1" s="1">
        <f>COUNT(Z4:Z513)</f>
        <v>510</v>
      </c>
      <c r="AE1" s="43" t="s">
        <v>576</v>
      </c>
    </row>
    <row r="2" spans="14:36" x14ac:dyDescent="0.25">
      <c r="N2" s="16" t="s">
        <v>551</v>
      </c>
      <c r="O2" s="18">
        <f>AJ4</f>
        <v>0.41107195487751774</v>
      </c>
      <c r="X2" s="1">
        <f ca="1">SQRT(SUM(X4:X23))</f>
        <v>15.556349186104045</v>
      </c>
      <c r="Z2" s="1">
        <f>SUM(Z4:Z513)</f>
        <v>577.65820000000167</v>
      </c>
      <c r="AA2" s="1">
        <f t="shared" ref="AA2:AB2" si="0">SUM(AA4:AA513)</f>
        <v>-31.767242544440705</v>
      </c>
      <c r="AB2" s="1">
        <f t="shared" si="0"/>
        <v>173.66511238521034</v>
      </c>
      <c r="AC2" s="1"/>
      <c r="AD2" s="1"/>
      <c r="AE2" s="44" t="s">
        <v>550</v>
      </c>
      <c r="AF2" s="44"/>
      <c r="AG2" s="44"/>
      <c r="AH2" s="44" t="s">
        <v>567</v>
      </c>
      <c r="AI2" s="44"/>
      <c r="AJ2" s="44"/>
    </row>
    <row r="3" spans="14:36" x14ac:dyDescent="0.25">
      <c r="O3" s="18" t="s">
        <v>568</v>
      </c>
      <c r="P3" s="16" t="s">
        <v>569</v>
      </c>
      <c r="R3" s="19" t="s">
        <v>552</v>
      </c>
      <c r="S3" s="19" t="s">
        <v>553</v>
      </c>
      <c r="T3" s="19" t="s">
        <v>555</v>
      </c>
      <c r="U3" s="20" t="s">
        <v>572</v>
      </c>
      <c r="V3" s="20" t="s">
        <v>554</v>
      </c>
      <c r="W3" s="21" t="s">
        <v>556</v>
      </c>
      <c r="X3" t="s">
        <v>557</v>
      </c>
      <c r="Z3" s="1" t="s">
        <v>5</v>
      </c>
      <c r="AA3" t="s">
        <v>558</v>
      </c>
      <c r="AB3" t="s">
        <v>559</v>
      </c>
      <c r="AE3" s="25" t="s">
        <v>560</v>
      </c>
      <c r="AF3" s="26" t="s">
        <v>561</v>
      </c>
      <c r="AG3" s="27" t="s">
        <v>562</v>
      </c>
      <c r="AH3" s="25" t="s">
        <v>563</v>
      </c>
      <c r="AI3" s="26" t="s">
        <v>564</v>
      </c>
      <c r="AJ3" s="27" t="s">
        <v>562</v>
      </c>
    </row>
    <row r="4" spans="14:36" x14ac:dyDescent="0.25">
      <c r="O4" s="1">
        <f ca="1">RAND()</f>
        <v>0.88137229909138737</v>
      </c>
      <c r="P4" s="1">
        <f t="shared" ref="P4:P67" ca="1" si="1">_xlfn.GAMMA.INV(O4,O$1,O$2)</f>
        <v>1.9479335485984142</v>
      </c>
      <c r="R4" s="35">
        <v>0</v>
      </c>
      <c r="S4" s="35">
        <v>0.5</v>
      </c>
      <c r="T4" s="19" t="str">
        <f>R4&amp;"-"&amp;S4</f>
        <v>0-0.5</v>
      </c>
      <c r="U4" s="22">
        <f>COUNTIFS(Z:Z,"&gt;="&amp;R4,Z:Z,"&lt;"&amp;S4)</f>
        <v>84</v>
      </c>
      <c r="V4" s="22">
        <f ca="1">COUNTIFS(P:P,"&gt;="&amp;R4,P:P,"&lt;"&amp;S4)</f>
        <v>91</v>
      </c>
      <c r="W4" s="23">
        <f ca="1">V4-U4</f>
        <v>7</v>
      </c>
      <c r="X4" s="24">
        <f ca="1">W4^2</f>
        <v>49</v>
      </c>
      <c r="Z4" s="1">
        <v>0.17</v>
      </c>
      <c r="AA4" s="1">
        <f>LN(Z4)</f>
        <v>-1.7719568419318752</v>
      </c>
      <c r="AB4" s="1">
        <f>Z4*AA4</f>
        <v>-0.30123266312841879</v>
      </c>
      <c r="AC4" s="1"/>
      <c r="AD4" s="1"/>
      <c r="AE4" s="28">
        <f>Z1*Z2</f>
        <v>294605.68200000084</v>
      </c>
      <c r="AF4" s="29">
        <f>Z1*AB2-AA2*Z2</f>
        <v>106919.81546364236</v>
      </c>
      <c r="AG4" s="30">
        <f>AE4/AF4</f>
        <v>2.7553889868074108</v>
      </c>
      <c r="AH4" s="28">
        <f>Z1*AB2</f>
        <v>88569.207316457265</v>
      </c>
      <c r="AI4" s="29">
        <f>Z2*AA2</f>
        <v>-18350.608147185092</v>
      </c>
      <c r="AJ4" s="30">
        <f>(1/Z1^2)*(AH4-AI4)</f>
        <v>0.41107195487751774</v>
      </c>
    </row>
    <row r="5" spans="14:36" x14ac:dyDescent="0.25">
      <c r="O5" s="1">
        <f t="shared" ref="O5:O68" ca="1" si="2">RAND()</f>
        <v>0.51211819253425084</v>
      </c>
      <c r="P5" s="1">
        <f t="shared" ca="1" si="1"/>
        <v>1.0183447582505267</v>
      </c>
      <c r="R5" s="35">
        <f>ROUNDUP(S4,2)</f>
        <v>0.5</v>
      </c>
      <c r="S5" s="35">
        <f>ROUNDUP(R5+S$4,2)</f>
        <v>1</v>
      </c>
      <c r="T5" s="19" t="str">
        <f t="shared" ref="T5:T19" si="3">R5&amp;"-"&amp;S5</f>
        <v>0.5-1</v>
      </c>
      <c r="U5" s="22">
        <f t="shared" ref="U5:U19" si="4">COUNTIFS(Z:Z,"&gt;="&amp;R5,Z:Z,"&lt;"&amp;S5)</f>
        <v>172</v>
      </c>
      <c r="V5" s="22">
        <f t="shared" ref="V5:V19" ca="1" si="5">COUNTIFS(P:P,"&gt;="&amp;R5,P:P,"&lt;"&amp;S5)</f>
        <v>163</v>
      </c>
      <c r="W5" s="23">
        <f t="shared" ref="W5:W19" ca="1" si="6">V5-U5</f>
        <v>-9</v>
      </c>
      <c r="X5" s="24">
        <f ca="1">W5^2</f>
        <v>81</v>
      </c>
      <c r="Z5" s="1">
        <v>0.42999999999999899</v>
      </c>
      <c r="AA5" s="1">
        <f t="shared" ref="AA5:AA68" si="7">LN(Z5)</f>
        <v>-0.8439700702945313</v>
      </c>
      <c r="AB5" s="1">
        <f t="shared" ref="AB5:AB68" si="8">Z5*AA5</f>
        <v>-0.36290713022664761</v>
      </c>
      <c r="AC5" s="1"/>
      <c r="AD5" s="1"/>
    </row>
    <row r="6" spans="14:36" x14ac:dyDescent="0.25">
      <c r="O6" s="1">
        <f t="shared" ca="1" si="2"/>
        <v>0.51651359818507081</v>
      </c>
      <c r="P6" s="1">
        <f t="shared" ca="1" si="1"/>
        <v>1.0254341187575469</v>
      </c>
      <c r="R6" s="35">
        <f t="shared" ref="R6:R19" si="9">S5</f>
        <v>1</v>
      </c>
      <c r="S6" s="35">
        <f t="shared" ref="S6:S19" si="10">ROUNDUP(R6+S$4,2)</f>
        <v>1.5</v>
      </c>
      <c r="T6" s="19" t="str">
        <f t="shared" si="3"/>
        <v>1-1.5</v>
      </c>
      <c r="U6" s="22">
        <f t="shared" si="4"/>
        <v>135</v>
      </c>
      <c r="V6" s="22">
        <f t="shared" ca="1" si="5"/>
        <v>140</v>
      </c>
      <c r="W6" s="23">
        <f t="shared" ca="1" si="6"/>
        <v>5</v>
      </c>
      <c r="X6" s="24">
        <f t="shared" ref="X6:X19" ca="1" si="11">W6^2</f>
        <v>25</v>
      </c>
      <c r="Z6" s="1">
        <v>0.92999999999999905</v>
      </c>
      <c r="AA6" s="1">
        <f t="shared" si="7"/>
        <v>-7.2570692834836456E-2</v>
      </c>
      <c r="AB6" s="1">
        <f t="shared" si="8"/>
        <v>-6.7490744336397832E-2</v>
      </c>
      <c r="AC6" s="1"/>
      <c r="AD6" s="9"/>
      <c r="AE6" s="9" t="s">
        <v>550</v>
      </c>
      <c r="AF6" s="9" t="s">
        <v>567</v>
      </c>
      <c r="AG6" s="9" t="str">
        <f>"Probability of &gt;="&amp;ROUND(Z513,3)</f>
        <v>Probability of &gt;=7.78</v>
      </c>
      <c r="AH6" s="9" t="s">
        <v>573</v>
      </c>
      <c r="AI6" s="9" t="s">
        <v>574</v>
      </c>
      <c r="AJ6" s="9" t="s">
        <v>575</v>
      </c>
    </row>
    <row r="7" spans="14:36" x14ac:dyDescent="0.25">
      <c r="O7" s="1">
        <f t="shared" ca="1" si="2"/>
        <v>0.5549104911293341</v>
      </c>
      <c r="P7" s="1">
        <f t="shared" ca="1" si="1"/>
        <v>1.0890245785458239</v>
      </c>
      <c r="R7" s="35">
        <f t="shared" si="9"/>
        <v>1.5</v>
      </c>
      <c r="S7" s="35">
        <f t="shared" si="10"/>
        <v>2</v>
      </c>
      <c r="T7" s="19" t="str">
        <f t="shared" si="3"/>
        <v>1.5-2</v>
      </c>
      <c r="U7" s="22">
        <f t="shared" si="4"/>
        <v>69</v>
      </c>
      <c r="V7" s="22">
        <f t="shared" ca="1" si="5"/>
        <v>62</v>
      </c>
      <c r="W7" s="23">
        <f t="shared" ca="1" si="6"/>
        <v>-7</v>
      </c>
      <c r="X7" s="24">
        <f t="shared" ca="1" si="11"/>
        <v>49</v>
      </c>
      <c r="Z7" s="1">
        <v>0.51999999999999902</v>
      </c>
      <c r="AA7" s="1">
        <f t="shared" si="7"/>
        <v>-0.65392646740666593</v>
      </c>
      <c r="AB7" s="1">
        <f t="shared" si="8"/>
        <v>-0.34004176305146566</v>
      </c>
      <c r="AC7" s="1"/>
      <c r="AD7" s="9" t="s">
        <v>565</v>
      </c>
      <c r="AE7" s="31">
        <v>2.9139696538927109</v>
      </c>
      <c r="AF7" s="31">
        <v>0.38421935343428315</v>
      </c>
      <c r="AG7" s="32">
        <f>1-_xlfn.GAMMA.DIST(Z$513,$AE7,$AF7,TRUE)</f>
        <v>3.0210638524152955E-7</v>
      </c>
      <c r="AH7" s="32">
        <f>1-_xlfn.GAMMA.DIST(5,$AE7,$AF7,TRUE)</f>
        <v>1.8946552181431375E-4</v>
      </c>
      <c r="AI7" s="32">
        <f>1-_xlfn.GAMMA.DIST(4,$AE7,$AF7,TRUE)</f>
        <v>1.7300033621406863E-3</v>
      </c>
      <c r="AJ7" s="32">
        <f>1-_xlfn.GAMMA.DIST(3,$AE7,$AF7,TRUE)</f>
        <v>1.4293157238506549E-2</v>
      </c>
    </row>
    <row r="8" spans="14:36" x14ac:dyDescent="0.25">
      <c r="O8" s="1">
        <f t="shared" ca="1" si="2"/>
        <v>0.50200676463236593</v>
      </c>
      <c r="P8" s="1">
        <f t="shared" ca="1" si="1"/>
        <v>1.0021690377849548</v>
      </c>
      <c r="R8" s="35">
        <f t="shared" si="9"/>
        <v>2</v>
      </c>
      <c r="S8" s="35">
        <f t="shared" si="10"/>
        <v>2.5</v>
      </c>
      <c r="T8" s="19" t="str">
        <f t="shared" si="3"/>
        <v>2-2.5</v>
      </c>
      <c r="U8" s="22">
        <f t="shared" si="4"/>
        <v>29</v>
      </c>
      <c r="V8" s="22">
        <f t="shared" ca="1" si="5"/>
        <v>32</v>
      </c>
      <c r="W8" s="23">
        <f t="shared" ca="1" si="6"/>
        <v>3</v>
      </c>
      <c r="X8" s="24">
        <f t="shared" ca="1" si="11"/>
        <v>9</v>
      </c>
      <c r="Z8" s="1">
        <v>1.27999999999999</v>
      </c>
      <c r="AA8" s="1">
        <f t="shared" si="7"/>
        <v>0.24686007793151801</v>
      </c>
      <c r="AB8" s="1">
        <f t="shared" si="8"/>
        <v>0.31598089975234062</v>
      </c>
      <c r="AC8" s="1"/>
      <c r="AD8" s="9" t="s">
        <v>566</v>
      </c>
      <c r="AE8" s="31">
        <v>2.7553889868074108</v>
      </c>
      <c r="AF8" s="31">
        <v>0.41107195487751774</v>
      </c>
      <c r="AG8" s="32">
        <f>1-_xlfn.GAMMA.DIST(Z$513,$AE8,$AF8,TRUE)</f>
        <v>7.1432648396374532E-7</v>
      </c>
      <c r="AH8" s="32">
        <f>1-_xlfn.GAMMA.DIST(5,$AE8,$AF8,TRUE)</f>
        <v>2.9908614579166048E-4</v>
      </c>
      <c r="AI8" s="32">
        <f>1-_xlfn.GAMMA.DIST(4,$AE8,$AF8,TRUE)</f>
        <v>2.3841686972357889E-3</v>
      </c>
      <c r="AJ8" s="32">
        <f>1-_xlfn.GAMMA.DIST(3,$AE8,$AF8,TRUE)</f>
        <v>1.7356663583092624E-2</v>
      </c>
    </row>
    <row r="9" spans="14:36" x14ac:dyDescent="0.25">
      <c r="O9" s="1">
        <f t="shared" ca="1" si="2"/>
        <v>0.23306855775246582</v>
      </c>
      <c r="P9" s="1">
        <f t="shared" ca="1" si="1"/>
        <v>0.60630133068206238</v>
      </c>
      <c r="R9" s="35">
        <f t="shared" si="9"/>
        <v>2.5</v>
      </c>
      <c r="S9" s="35">
        <f t="shared" si="10"/>
        <v>3</v>
      </c>
      <c r="T9" s="19" t="str">
        <f t="shared" si="3"/>
        <v>2.5-3</v>
      </c>
      <c r="U9" s="22">
        <f t="shared" si="4"/>
        <v>9</v>
      </c>
      <c r="V9" s="22">
        <f t="shared" ca="1" si="5"/>
        <v>13</v>
      </c>
      <c r="W9" s="23">
        <f t="shared" ca="1" si="6"/>
        <v>4</v>
      </c>
      <c r="X9" s="24">
        <f t="shared" ca="1" si="11"/>
        <v>16</v>
      </c>
      <c r="Z9" s="1">
        <v>1.6499999999999899</v>
      </c>
      <c r="AA9" s="1">
        <f t="shared" si="7"/>
        <v>0.50077528791248316</v>
      </c>
      <c r="AB9" s="1">
        <f t="shared" si="8"/>
        <v>0.82627922505559215</v>
      </c>
      <c r="AC9" s="1"/>
      <c r="AD9" s="9" t="s">
        <v>570</v>
      </c>
      <c r="AE9" s="36"/>
      <c r="AF9" s="37"/>
      <c r="AG9" s="42">
        <f>AG8/AG7-1</f>
        <v>1.3644865479842538</v>
      </c>
      <c r="AH9" s="42">
        <f t="shared" ref="AH9:AJ9" si="12">AH8/AH7-1</f>
        <v>0.5785782179661203</v>
      </c>
      <c r="AI9" s="42">
        <f t="shared" si="12"/>
        <v>0.37812951663032957</v>
      </c>
      <c r="AJ9" s="42">
        <f t="shared" si="12"/>
        <v>0.21433377478929727</v>
      </c>
    </row>
    <row r="10" spans="14:36" x14ac:dyDescent="0.25">
      <c r="O10" s="1">
        <f t="shared" ca="1" si="2"/>
        <v>0.93903793009385994</v>
      </c>
      <c r="P10" s="1">
        <f t="shared" ca="1" si="1"/>
        <v>2.3271285828154338</v>
      </c>
      <c r="R10" s="35">
        <f t="shared" si="9"/>
        <v>3</v>
      </c>
      <c r="S10" s="35">
        <f t="shared" si="10"/>
        <v>3.5</v>
      </c>
      <c r="T10" s="19" t="str">
        <f t="shared" si="3"/>
        <v>3-3.5</v>
      </c>
      <c r="U10" s="22">
        <f t="shared" si="4"/>
        <v>6</v>
      </c>
      <c r="V10" s="22">
        <f t="shared" ca="1" si="5"/>
        <v>6</v>
      </c>
      <c r="W10" s="23">
        <f t="shared" ca="1" si="6"/>
        <v>0</v>
      </c>
      <c r="X10" s="24">
        <f t="shared" ca="1" si="11"/>
        <v>0</v>
      </c>
      <c r="Z10" s="1">
        <v>1.46</v>
      </c>
      <c r="AA10" s="1">
        <f t="shared" si="7"/>
        <v>0.37843643572024505</v>
      </c>
      <c r="AB10" s="1">
        <f t="shared" si="8"/>
        <v>0.5525171961515577</v>
      </c>
      <c r="AC10" s="1"/>
      <c r="AD10" s="17" t="s">
        <v>577</v>
      </c>
      <c r="AE10" s="38"/>
      <c r="AF10" s="39"/>
      <c r="AG10" s="33">
        <v>25000000</v>
      </c>
      <c r="AH10" s="33">
        <f>AG10-5000000</f>
        <v>20000000</v>
      </c>
      <c r="AI10" s="33">
        <f t="shared" ref="AI10:AJ10" si="13">AH10-5000000</f>
        <v>15000000</v>
      </c>
      <c r="AJ10" s="33">
        <f t="shared" si="13"/>
        <v>10000000</v>
      </c>
    </row>
    <row r="11" spans="14:36" x14ac:dyDescent="0.25">
      <c r="O11" s="1">
        <f t="shared" ca="1" si="2"/>
        <v>0.7688524611587968</v>
      </c>
      <c r="P11" s="1">
        <f t="shared" ca="1" si="1"/>
        <v>1.5404967319434131</v>
      </c>
      <c r="R11" s="35">
        <f t="shared" si="9"/>
        <v>3.5</v>
      </c>
      <c r="S11" s="35">
        <f t="shared" si="10"/>
        <v>4</v>
      </c>
      <c r="T11" s="19" t="str">
        <f t="shared" si="3"/>
        <v>3.5-4</v>
      </c>
      <c r="U11" s="22">
        <f t="shared" si="4"/>
        <v>3</v>
      </c>
      <c r="V11" s="22">
        <f t="shared" ca="1" si="5"/>
        <v>1</v>
      </c>
      <c r="W11" s="23">
        <f t="shared" ca="1" si="6"/>
        <v>-2</v>
      </c>
      <c r="X11" s="24">
        <f t="shared" ca="1" si="11"/>
        <v>4</v>
      </c>
      <c r="Z11" s="1">
        <v>1.23999999999999</v>
      </c>
      <c r="AA11" s="1">
        <f t="shared" si="7"/>
        <v>0.21511137961693744</v>
      </c>
      <c r="AB11" s="1">
        <f t="shared" si="8"/>
        <v>0.26673811072500025</v>
      </c>
      <c r="AC11" s="1"/>
      <c r="AD11" s="17" t="s">
        <v>571</v>
      </c>
      <c r="AE11" s="40"/>
      <c r="AF11" s="41"/>
      <c r="AG11" s="34">
        <f>AG10*(AG8-AG7)</f>
        <v>10.305502468055394</v>
      </c>
      <c r="AH11" s="33">
        <f>AH10*(AH8-AH7)</f>
        <v>2192.4124795469347</v>
      </c>
      <c r="AI11" s="33">
        <f>AI10*(AI8-AI7)</f>
        <v>9812.4800264265396</v>
      </c>
      <c r="AJ11" s="33">
        <f>AJ10*(AJ8-AJ7)</f>
        <v>30635.063445860756</v>
      </c>
    </row>
    <row r="12" spans="14:36" x14ac:dyDescent="0.25">
      <c r="O12" s="1">
        <f t="shared" ca="1" si="2"/>
        <v>0.47853072152464626</v>
      </c>
      <c r="P12" s="1">
        <f t="shared" ca="1" si="1"/>
        <v>0.96527451876186821</v>
      </c>
      <c r="R12" s="35">
        <f t="shared" si="9"/>
        <v>4</v>
      </c>
      <c r="S12" s="35">
        <f t="shared" si="10"/>
        <v>4.5</v>
      </c>
      <c r="T12" s="19" t="str">
        <f t="shared" si="3"/>
        <v>4-4.5</v>
      </c>
      <c r="U12" s="22">
        <f t="shared" si="4"/>
        <v>2</v>
      </c>
      <c r="V12" s="22">
        <f t="shared" ca="1" si="5"/>
        <v>0</v>
      </c>
      <c r="W12" s="23">
        <f t="shared" ca="1" si="6"/>
        <v>-2</v>
      </c>
      <c r="X12" s="24">
        <f t="shared" ca="1" si="11"/>
        <v>4</v>
      </c>
      <c r="Z12" s="1">
        <v>1.9099999999999899</v>
      </c>
      <c r="AA12" s="1">
        <f t="shared" si="7"/>
        <v>0.6471032420585332</v>
      </c>
      <c r="AB12" s="1">
        <f t="shared" si="8"/>
        <v>1.2359671923317919</v>
      </c>
      <c r="AC12" s="1"/>
      <c r="AD12" s="1"/>
    </row>
    <row r="13" spans="14:36" x14ac:dyDescent="0.25">
      <c r="O13" s="1">
        <f t="shared" ca="1" si="2"/>
        <v>0.93420146413582994</v>
      </c>
      <c r="P13" s="1">
        <f t="shared" ca="1" si="1"/>
        <v>2.2846494359641949</v>
      </c>
      <c r="R13" s="35">
        <f t="shared" si="9"/>
        <v>4.5</v>
      </c>
      <c r="S13" s="35">
        <f t="shared" si="10"/>
        <v>5</v>
      </c>
      <c r="T13" s="19" t="str">
        <f t="shared" si="3"/>
        <v>4.5-5</v>
      </c>
      <c r="U13" s="22">
        <f t="shared" si="4"/>
        <v>0</v>
      </c>
      <c r="V13" s="22">
        <f t="shared" ca="1" si="5"/>
        <v>2</v>
      </c>
      <c r="W13" s="23">
        <f t="shared" ca="1" si="6"/>
        <v>2</v>
      </c>
      <c r="X13" s="24">
        <f t="shared" ca="1" si="11"/>
        <v>4</v>
      </c>
      <c r="Z13" s="1">
        <v>1.22999999999999</v>
      </c>
      <c r="AA13" s="1">
        <f t="shared" si="7"/>
        <v>0.20701416938431799</v>
      </c>
      <c r="AB13" s="1">
        <f t="shared" si="8"/>
        <v>0.25462742834270907</v>
      </c>
      <c r="AC13" s="1"/>
      <c r="AD13" s="1"/>
    </row>
    <row r="14" spans="14:36" x14ac:dyDescent="0.25">
      <c r="O14" s="1">
        <f t="shared" ca="1" si="2"/>
        <v>0.75316828448342577</v>
      </c>
      <c r="P14" s="1">
        <f t="shared" ca="1" si="1"/>
        <v>1.4982072413507259</v>
      </c>
      <c r="R14" s="35">
        <f t="shared" si="9"/>
        <v>5</v>
      </c>
      <c r="S14" s="35">
        <f t="shared" si="10"/>
        <v>5.5</v>
      </c>
      <c r="T14" s="19" t="str">
        <f t="shared" si="3"/>
        <v>5-5.5</v>
      </c>
      <c r="U14" s="22">
        <f t="shared" si="4"/>
        <v>0</v>
      </c>
      <c r="V14" s="22">
        <f t="shared" ca="1" si="5"/>
        <v>0</v>
      </c>
      <c r="W14" s="23">
        <f t="shared" ca="1" si="6"/>
        <v>0</v>
      </c>
      <c r="X14" s="24">
        <f t="shared" ca="1" si="11"/>
        <v>0</v>
      </c>
      <c r="Z14" s="1">
        <v>0.37999999999999901</v>
      </c>
      <c r="AA14" s="1">
        <f t="shared" si="7"/>
        <v>-0.96758402626170825</v>
      </c>
      <c r="AB14" s="1">
        <f t="shared" si="8"/>
        <v>-0.36768192997944815</v>
      </c>
      <c r="AC14" s="1"/>
      <c r="AD14" s="1"/>
    </row>
    <row r="15" spans="14:36" x14ac:dyDescent="0.25">
      <c r="O15" s="1">
        <f t="shared" ca="1" si="2"/>
        <v>0.34624085137758676</v>
      </c>
      <c r="P15" s="1">
        <f t="shared" ca="1" si="1"/>
        <v>0.76922721254057458</v>
      </c>
      <c r="R15" s="35">
        <f t="shared" si="9"/>
        <v>5.5</v>
      </c>
      <c r="S15" s="35">
        <f t="shared" si="10"/>
        <v>6</v>
      </c>
      <c r="T15" s="19" t="str">
        <f t="shared" si="3"/>
        <v>5.5-6</v>
      </c>
      <c r="U15" s="22">
        <f t="shared" si="4"/>
        <v>0</v>
      </c>
      <c r="V15" s="22">
        <f t="shared" ca="1" si="5"/>
        <v>0</v>
      </c>
      <c r="W15" s="23">
        <f t="shared" ca="1" si="6"/>
        <v>0</v>
      </c>
      <c r="X15" s="24">
        <f t="shared" ca="1" si="11"/>
        <v>0</v>
      </c>
      <c r="Z15" s="1">
        <v>0.42999999999999899</v>
      </c>
      <c r="AA15" s="1">
        <f t="shared" si="7"/>
        <v>-0.8439700702945313</v>
      </c>
      <c r="AB15" s="1">
        <f t="shared" si="8"/>
        <v>-0.36290713022664761</v>
      </c>
      <c r="AC15" s="1"/>
      <c r="AD15" s="1"/>
    </row>
    <row r="16" spans="14:36" x14ac:dyDescent="0.25">
      <c r="O16" s="1">
        <f t="shared" ca="1" si="2"/>
        <v>0.32047503823745904</v>
      </c>
      <c r="P16" s="1">
        <f t="shared" ca="1" si="1"/>
        <v>0.73230115697437226</v>
      </c>
      <c r="R16" s="35">
        <f t="shared" si="9"/>
        <v>6</v>
      </c>
      <c r="S16" s="35">
        <f t="shared" si="10"/>
        <v>6.5</v>
      </c>
      <c r="T16" s="19" t="str">
        <f t="shared" si="3"/>
        <v>6-6.5</v>
      </c>
      <c r="U16" s="22">
        <f t="shared" si="4"/>
        <v>0</v>
      </c>
      <c r="V16" s="22">
        <f t="shared" ca="1" si="5"/>
        <v>0</v>
      </c>
      <c r="W16" s="23">
        <f t="shared" ca="1" si="6"/>
        <v>0</v>
      </c>
      <c r="X16" s="24">
        <f t="shared" ca="1" si="11"/>
        <v>0</v>
      </c>
      <c r="Z16" s="1">
        <v>0.309999999999999</v>
      </c>
      <c r="AA16" s="1">
        <f t="shared" si="7"/>
        <v>-1.1711829815029484</v>
      </c>
      <c r="AB16" s="1">
        <f t="shared" si="8"/>
        <v>-0.36306672426591285</v>
      </c>
      <c r="AC16" s="1"/>
      <c r="AD16" s="1"/>
    </row>
    <row r="17" spans="15:30" x14ac:dyDescent="0.25">
      <c r="O17" s="1">
        <f t="shared" ca="1" si="2"/>
        <v>0.22201663200692123</v>
      </c>
      <c r="P17" s="1">
        <f t="shared" ca="1" si="1"/>
        <v>0.59002037220605053</v>
      </c>
      <c r="R17" s="35">
        <f t="shared" si="9"/>
        <v>6.5</v>
      </c>
      <c r="S17" s="35">
        <f t="shared" si="10"/>
        <v>7</v>
      </c>
      <c r="T17" s="19" t="str">
        <f t="shared" si="3"/>
        <v>6.5-7</v>
      </c>
      <c r="U17" s="22">
        <f t="shared" si="4"/>
        <v>0</v>
      </c>
      <c r="V17" s="22">
        <f t="shared" ca="1" si="5"/>
        <v>0</v>
      </c>
      <c r="W17" s="23">
        <f t="shared" ca="1" si="6"/>
        <v>0</v>
      </c>
      <c r="X17" s="24">
        <f t="shared" ca="1" si="11"/>
        <v>0</v>
      </c>
      <c r="Z17" s="1">
        <v>0.62999999999999901</v>
      </c>
      <c r="AA17" s="1">
        <f t="shared" si="7"/>
        <v>-0.46203545959656028</v>
      </c>
      <c r="AB17" s="1">
        <f t="shared" si="8"/>
        <v>-0.29108233954583251</v>
      </c>
      <c r="AC17" s="1"/>
      <c r="AD17" s="1"/>
    </row>
    <row r="18" spans="15:30" x14ac:dyDescent="0.25">
      <c r="O18" s="1">
        <f t="shared" ca="1" si="2"/>
        <v>0.84791500909828377</v>
      </c>
      <c r="P18" s="1">
        <f t="shared" ca="1" si="1"/>
        <v>1.800225672773996</v>
      </c>
      <c r="R18" s="35">
        <f t="shared" si="9"/>
        <v>7</v>
      </c>
      <c r="S18" s="35">
        <f t="shared" si="10"/>
        <v>7.5</v>
      </c>
      <c r="T18" s="19" t="str">
        <f t="shared" si="3"/>
        <v>7-7.5</v>
      </c>
      <c r="U18" s="22">
        <f t="shared" si="4"/>
        <v>0</v>
      </c>
      <c r="V18" s="22">
        <f t="shared" ca="1" si="5"/>
        <v>0</v>
      </c>
      <c r="W18" s="23">
        <f t="shared" ca="1" si="6"/>
        <v>0</v>
      </c>
      <c r="X18" s="24">
        <f t="shared" ca="1" si="11"/>
        <v>0</v>
      </c>
      <c r="Z18" s="1">
        <v>1.8499999999999901</v>
      </c>
      <c r="AA18" s="1">
        <f t="shared" si="7"/>
        <v>0.61518563909022805</v>
      </c>
      <c r="AB18" s="1">
        <f t="shared" si="8"/>
        <v>1.1380934323169158</v>
      </c>
      <c r="AC18" s="1"/>
      <c r="AD18" s="1"/>
    </row>
    <row r="19" spans="15:30" x14ac:dyDescent="0.25">
      <c r="O19" s="1">
        <f t="shared" ca="1" si="2"/>
        <v>0.19664842119156312</v>
      </c>
      <c r="P19" s="1">
        <f t="shared" ca="1" si="1"/>
        <v>0.55205740340370479</v>
      </c>
      <c r="R19" s="35">
        <f t="shared" si="9"/>
        <v>7.5</v>
      </c>
      <c r="S19" s="35">
        <f t="shared" si="10"/>
        <v>8</v>
      </c>
      <c r="T19" s="19" t="str">
        <f t="shared" si="3"/>
        <v>7.5-8</v>
      </c>
      <c r="U19" s="22">
        <f t="shared" si="4"/>
        <v>1</v>
      </c>
      <c r="V19" s="22">
        <f t="shared" ca="1" si="5"/>
        <v>0</v>
      </c>
      <c r="W19" s="23">
        <f t="shared" ca="1" si="6"/>
        <v>-1</v>
      </c>
      <c r="X19" s="24">
        <f t="shared" ca="1" si="11"/>
        <v>1</v>
      </c>
      <c r="Z19" s="1">
        <v>1.52999999999999</v>
      </c>
      <c r="AA19" s="1">
        <f t="shared" si="7"/>
        <v>0.4252677354043376</v>
      </c>
      <c r="AB19" s="1">
        <f t="shared" si="8"/>
        <v>0.65065963516863223</v>
      </c>
      <c r="AC19" s="1"/>
      <c r="AD19" s="1"/>
    </row>
    <row r="20" spans="15:30" x14ac:dyDescent="0.25">
      <c r="O20" s="1">
        <f t="shared" ca="1" si="2"/>
        <v>0.3994230870938994</v>
      </c>
      <c r="P20" s="1">
        <f t="shared" ca="1" si="1"/>
        <v>0.84626267704107083</v>
      </c>
      <c r="Z20" s="1">
        <v>1.9299999999999899</v>
      </c>
      <c r="AA20" s="1">
        <f t="shared" si="7"/>
        <v>0.65752000291678903</v>
      </c>
      <c r="AB20" s="1">
        <f t="shared" si="8"/>
        <v>1.2690136056293961</v>
      </c>
      <c r="AC20" s="1"/>
      <c r="AD20" s="1"/>
    </row>
    <row r="21" spans="15:30" x14ac:dyDescent="0.25">
      <c r="O21" s="1">
        <f t="shared" ca="1" si="2"/>
        <v>0.52893134169776879</v>
      </c>
      <c r="P21" s="1">
        <f t="shared" ca="1" si="1"/>
        <v>1.045662725805276</v>
      </c>
      <c r="Z21" s="1">
        <v>3.0399999999999898</v>
      </c>
      <c r="AA21" s="1">
        <f t="shared" si="7"/>
        <v>1.1118575154181269</v>
      </c>
      <c r="AB21" s="1">
        <f t="shared" si="8"/>
        <v>3.3800468468710947</v>
      </c>
      <c r="AC21" s="1"/>
      <c r="AD21" s="1"/>
    </row>
    <row r="22" spans="15:30" x14ac:dyDescent="0.25">
      <c r="O22" s="1">
        <f t="shared" ca="1" si="2"/>
        <v>0.34672382089636755</v>
      </c>
      <c r="P22" s="1">
        <f t="shared" ca="1" si="1"/>
        <v>0.7699208614848716</v>
      </c>
      <c r="Z22" s="1">
        <v>2.57</v>
      </c>
      <c r="AA22" s="1">
        <f t="shared" si="7"/>
        <v>0.94390589890712839</v>
      </c>
      <c r="AB22" s="1">
        <f t="shared" si="8"/>
        <v>2.4258381601913199</v>
      </c>
      <c r="AC22" s="1"/>
      <c r="AD22" s="1"/>
    </row>
    <row r="23" spans="15:30" x14ac:dyDescent="0.25">
      <c r="O23" s="1">
        <f t="shared" ca="1" si="2"/>
        <v>0.50140131017346434</v>
      </c>
      <c r="P23" s="1">
        <f t="shared" ca="1" si="1"/>
        <v>1.0012061681286275</v>
      </c>
      <c r="Z23" s="1">
        <v>2.5099999999999998</v>
      </c>
      <c r="AA23" s="1">
        <f t="shared" si="7"/>
        <v>0.92028275314369246</v>
      </c>
      <c r="AB23" s="1">
        <f t="shared" si="8"/>
        <v>2.3099097103906678</v>
      </c>
      <c r="AC23" s="1"/>
      <c r="AD23" s="1"/>
    </row>
    <row r="24" spans="15:30" x14ac:dyDescent="0.25">
      <c r="O24" s="1">
        <f t="shared" ca="1" si="2"/>
        <v>0.73191357500159182</v>
      </c>
      <c r="P24" s="1">
        <f t="shared" ca="1" si="1"/>
        <v>1.4442666566182618</v>
      </c>
      <c r="Z24" s="1">
        <v>0.88999999999999901</v>
      </c>
      <c r="AA24" s="1">
        <f t="shared" si="7"/>
        <v>-0.11653381625595263</v>
      </c>
      <c r="AB24" s="1">
        <f t="shared" si="8"/>
        <v>-0.10371509646779772</v>
      </c>
      <c r="AC24" s="1"/>
      <c r="AD24" s="1"/>
    </row>
    <row r="25" spans="15:30" x14ac:dyDescent="0.25">
      <c r="O25" s="1">
        <f t="shared" ca="1" si="2"/>
        <v>0.85891679354019146</v>
      </c>
      <c r="P25" s="1">
        <f t="shared" ca="1" si="1"/>
        <v>1.8453024069050714</v>
      </c>
      <c r="Z25" s="1">
        <v>0.96999999999999897</v>
      </c>
      <c r="AA25" s="1">
        <f t="shared" si="7"/>
        <v>-3.0459207484709604E-2</v>
      </c>
      <c r="AB25" s="1">
        <f t="shared" si="8"/>
        <v>-2.9545431260168287E-2</v>
      </c>
      <c r="AC25" s="1"/>
      <c r="AD25" s="1"/>
    </row>
    <row r="26" spans="15:30" x14ac:dyDescent="0.25">
      <c r="O26" s="1">
        <f t="shared" ca="1" si="2"/>
        <v>0.56145198569369892</v>
      </c>
      <c r="P26" s="1">
        <f t="shared" ca="1" si="1"/>
        <v>1.1001856201686995</v>
      </c>
      <c r="Z26" s="1">
        <v>0.88999999999999901</v>
      </c>
      <c r="AA26" s="1">
        <f t="shared" si="7"/>
        <v>-0.11653381625595263</v>
      </c>
      <c r="AB26" s="1">
        <f t="shared" si="8"/>
        <v>-0.10371509646779772</v>
      </c>
      <c r="AC26" s="1"/>
      <c r="AD26" s="1"/>
    </row>
    <row r="27" spans="15:30" x14ac:dyDescent="0.25">
      <c r="O27" s="1">
        <f t="shared" ca="1" si="2"/>
        <v>0.24847308724720696</v>
      </c>
      <c r="P27" s="1">
        <f t="shared" ca="1" si="1"/>
        <v>0.62879571355526265</v>
      </c>
      <c r="Z27" s="1">
        <v>0.83999999999999897</v>
      </c>
      <c r="AA27" s="1">
        <f t="shared" si="7"/>
        <v>-0.17435338714477899</v>
      </c>
      <c r="AB27" s="1">
        <f t="shared" si="8"/>
        <v>-0.14645684520161417</v>
      </c>
      <c r="AC27" s="1"/>
      <c r="AD27" s="1"/>
    </row>
    <row r="28" spans="15:30" x14ac:dyDescent="0.25">
      <c r="O28" s="1">
        <f t="shared" ca="1" si="2"/>
        <v>7.5783112766188543E-2</v>
      </c>
      <c r="P28" s="1">
        <f t="shared" ca="1" si="1"/>
        <v>0.3444896543671912</v>
      </c>
      <c r="Z28" s="1">
        <v>1.00999999999999</v>
      </c>
      <c r="AA28" s="1">
        <f t="shared" si="7"/>
        <v>9.9503308531581989E-3</v>
      </c>
      <c r="AB28" s="1">
        <f t="shared" si="8"/>
        <v>1.0049834161689681E-2</v>
      </c>
      <c r="AC28" s="1"/>
      <c r="AD28" s="1"/>
    </row>
    <row r="29" spans="15:30" x14ac:dyDescent="0.25">
      <c r="O29" s="1">
        <f t="shared" ca="1" si="2"/>
        <v>0.34822856510975941</v>
      </c>
      <c r="P29" s="1">
        <f t="shared" ca="1" si="1"/>
        <v>0.77208247607270486</v>
      </c>
      <c r="Z29" s="1">
        <v>0.45999999999999902</v>
      </c>
      <c r="AA29" s="1">
        <f t="shared" si="7"/>
        <v>-0.77652878949899851</v>
      </c>
      <c r="AB29" s="1">
        <f t="shared" si="8"/>
        <v>-0.35720324316953855</v>
      </c>
      <c r="AC29" s="1"/>
      <c r="AD29" s="1"/>
    </row>
    <row r="30" spans="15:30" x14ac:dyDescent="0.25">
      <c r="O30" s="1">
        <f t="shared" ca="1" si="2"/>
        <v>0.66693427011925843</v>
      </c>
      <c r="P30" s="1">
        <f t="shared" ca="1" si="1"/>
        <v>1.2980191454826233</v>
      </c>
      <c r="Z30" s="1">
        <v>0.9</v>
      </c>
      <c r="AA30" s="1">
        <f t="shared" si="7"/>
        <v>-0.10536051565782628</v>
      </c>
      <c r="AB30" s="1">
        <f t="shared" si="8"/>
        <v>-9.4824464092043662E-2</v>
      </c>
      <c r="AC30" s="1"/>
      <c r="AD30" s="1"/>
    </row>
    <row r="31" spans="15:30" x14ac:dyDescent="0.25">
      <c r="O31" s="1">
        <f t="shared" ca="1" si="2"/>
        <v>0.19977475727789873</v>
      </c>
      <c r="P31" s="1">
        <f t="shared" ca="1" si="1"/>
        <v>0.55678821668414724</v>
      </c>
      <c r="Z31" s="1">
        <v>0.84</v>
      </c>
      <c r="AA31" s="1">
        <f t="shared" si="7"/>
        <v>-0.1743533871447778</v>
      </c>
      <c r="AB31" s="1">
        <f t="shared" si="8"/>
        <v>-0.14645684520161334</v>
      </c>
      <c r="AC31" s="1"/>
      <c r="AD31" s="1"/>
    </row>
    <row r="32" spans="15:30" x14ac:dyDescent="0.25">
      <c r="O32" s="1">
        <f t="shared" ca="1" si="2"/>
        <v>0.78431697640809594</v>
      </c>
      <c r="P32" s="1">
        <f t="shared" ca="1" si="1"/>
        <v>1.5845889294280295</v>
      </c>
      <c r="Z32" s="1">
        <v>2.08</v>
      </c>
      <c r="AA32" s="1">
        <f t="shared" si="7"/>
        <v>0.73236789371322664</v>
      </c>
      <c r="AB32" s="1">
        <f t="shared" si="8"/>
        <v>1.5233252189235114</v>
      </c>
      <c r="AC32" s="1"/>
      <c r="AD32" s="1"/>
    </row>
    <row r="33" spans="15:30" x14ac:dyDescent="0.25">
      <c r="O33" s="1">
        <f t="shared" ca="1" si="2"/>
        <v>0.88492924557258446</v>
      </c>
      <c r="P33" s="1">
        <f t="shared" ca="1" si="1"/>
        <v>1.9657639931998125</v>
      </c>
      <c r="Z33" s="1">
        <v>1.99</v>
      </c>
      <c r="AA33" s="1">
        <f t="shared" si="7"/>
        <v>0.68813463873640102</v>
      </c>
      <c r="AB33" s="1">
        <f t="shared" si="8"/>
        <v>1.369387931085438</v>
      </c>
      <c r="AC33" s="1"/>
      <c r="AD33" s="1"/>
    </row>
    <row r="34" spans="15:30" x14ac:dyDescent="0.25">
      <c r="O34" s="1">
        <f t="shared" ca="1" si="2"/>
        <v>0.73080212345867024</v>
      </c>
      <c r="P34" s="1">
        <f t="shared" ca="1" si="1"/>
        <v>1.4415421971072142</v>
      </c>
      <c r="Z34" s="1">
        <v>3.35</v>
      </c>
      <c r="AA34" s="1">
        <f t="shared" si="7"/>
        <v>1.2089603458369751</v>
      </c>
      <c r="AB34" s="1">
        <f t="shared" si="8"/>
        <v>4.0500171585538665</v>
      </c>
      <c r="AC34" s="1"/>
      <c r="AD34" s="1"/>
    </row>
    <row r="35" spans="15:30" x14ac:dyDescent="0.25">
      <c r="O35" s="1">
        <f t="shared" ca="1" si="2"/>
        <v>8.4897643705254211E-2</v>
      </c>
      <c r="P35" s="1">
        <f t="shared" ca="1" si="1"/>
        <v>0.36311767609750206</v>
      </c>
      <c r="Z35" s="1">
        <v>2.2000000000000002</v>
      </c>
      <c r="AA35" s="1">
        <f t="shared" si="7"/>
        <v>0.78845736036427028</v>
      </c>
      <c r="AB35" s="1">
        <f t="shared" si="8"/>
        <v>1.7346061928013947</v>
      </c>
      <c r="AC35" s="1"/>
      <c r="AD35" s="1"/>
    </row>
    <row r="36" spans="15:30" x14ac:dyDescent="0.25">
      <c r="O36" s="1">
        <f t="shared" ca="1" si="2"/>
        <v>9.5146037570634223E-2</v>
      </c>
      <c r="P36" s="1">
        <f t="shared" ca="1" si="1"/>
        <v>0.38311537124925016</v>
      </c>
      <c r="Z36" s="1">
        <v>2.5</v>
      </c>
      <c r="AA36" s="1">
        <f t="shared" si="7"/>
        <v>0.91629073187415511</v>
      </c>
      <c r="AB36" s="1">
        <f t="shared" si="8"/>
        <v>2.2907268296853878</v>
      </c>
      <c r="AC36" s="1"/>
      <c r="AD36" s="1"/>
    </row>
    <row r="37" spans="15:30" x14ac:dyDescent="0.25">
      <c r="O37" s="1">
        <f t="shared" ca="1" si="2"/>
        <v>0.74642408614356615</v>
      </c>
      <c r="P37" s="1">
        <f t="shared" ca="1" si="1"/>
        <v>1.4806971577334278</v>
      </c>
      <c r="Z37" s="1">
        <v>1.6</v>
      </c>
      <c r="AA37" s="1">
        <f t="shared" si="7"/>
        <v>0.47000362924573563</v>
      </c>
      <c r="AB37" s="1">
        <f t="shared" si="8"/>
        <v>0.75200580679317708</v>
      </c>
      <c r="AC37" s="1"/>
      <c r="AD37" s="1"/>
    </row>
    <row r="38" spans="15:30" x14ac:dyDescent="0.25">
      <c r="O38" s="1">
        <f t="shared" ca="1" si="2"/>
        <v>0.43522999680546681</v>
      </c>
      <c r="P38" s="1">
        <f t="shared" ca="1" si="1"/>
        <v>0.89927657960126195</v>
      </c>
      <c r="Z38" s="1">
        <v>1.02</v>
      </c>
      <c r="AA38" s="1">
        <f t="shared" si="7"/>
        <v>1.980262729617973E-2</v>
      </c>
      <c r="AB38" s="1">
        <f t="shared" si="8"/>
        <v>2.0198679842103325E-2</v>
      </c>
      <c r="AC38" s="1"/>
      <c r="AD38" s="1"/>
    </row>
    <row r="39" spans="15:30" x14ac:dyDescent="0.25">
      <c r="O39" s="1">
        <f t="shared" ca="1" si="2"/>
        <v>0.44008448919663046</v>
      </c>
      <c r="P39" s="1">
        <f t="shared" ca="1" si="1"/>
        <v>0.90656146052520681</v>
      </c>
      <c r="Z39" s="1">
        <v>1.22</v>
      </c>
      <c r="AA39" s="1">
        <f t="shared" si="7"/>
        <v>0.19885085874516517</v>
      </c>
      <c r="AB39" s="1">
        <f t="shared" si="8"/>
        <v>0.24259804766910151</v>
      </c>
      <c r="AC39" s="1"/>
      <c r="AD39" s="1"/>
    </row>
    <row r="40" spans="15:30" x14ac:dyDescent="0.25">
      <c r="O40" s="1">
        <f t="shared" ca="1" si="2"/>
        <v>0.9340437004520098</v>
      </c>
      <c r="P40" s="1">
        <f t="shared" ca="1" si="1"/>
        <v>2.2833132486968677</v>
      </c>
      <c r="Z40" s="1">
        <v>0.36000000000000099</v>
      </c>
      <c r="AA40" s="1">
        <f t="shared" si="7"/>
        <v>-1.0216512475319786</v>
      </c>
      <c r="AB40" s="1">
        <f t="shared" si="8"/>
        <v>-0.36779444911151327</v>
      </c>
      <c r="AC40" s="1"/>
      <c r="AD40" s="1"/>
    </row>
    <row r="41" spans="15:30" x14ac:dyDescent="0.25">
      <c r="O41" s="1">
        <f t="shared" ca="1" si="2"/>
        <v>0.6006644493999922</v>
      </c>
      <c r="P41" s="1">
        <f t="shared" ca="1" si="1"/>
        <v>1.1694451083831605</v>
      </c>
      <c r="Z41" s="1">
        <v>0.500000000000001</v>
      </c>
      <c r="AA41" s="1">
        <f t="shared" si="7"/>
        <v>-0.69314718055994329</v>
      </c>
      <c r="AB41" s="1">
        <f t="shared" si="8"/>
        <v>-0.34657359027997231</v>
      </c>
      <c r="AC41" s="1"/>
      <c r="AD41" s="1"/>
    </row>
    <row r="42" spans="15:30" x14ac:dyDescent="0.25">
      <c r="O42" s="1">
        <f t="shared" ca="1" si="2"/>
        <v>0.73320854553659709</v>
      </c>
      <c r="P42" s="1">
        <f t="shared" ca="1" si="1"/>
        <v>1.4474524088681497</v>
      </c>
      <c r="Z42" s="1">
        <v>0.57000000000000095</v>
      </c>
      <c r="AA42" s="1">
        <f t="shared" si="7"/>
        <v>-0.56211891815353954</v>
      </c>
      <c r="AB42" s="1">
        <f t="shared" si="8"/>
        <v>-0.32040778334751807</v>
      </c>
      <c r="AC42" s="1"/>
      <c r="AD42" s="1"/>
    </row>
    <row r="43" spans="15:30" x14ac:dyDescent="0.25">
      <c r="O43" s="1">
        <f t="shared" ca="1" si="2"/>
        <v>9.4935991683905652E-2</v>
      </c>
      <c r="P43" s="1">
        <f t="shared" ca="1" si="1"/>
        <v>0.3827143433261615</v>
      </c>
      <c r="Z43" s="1">
        <v>1.25</v>
      </c>
      <c r="AA43" s="1">
        <f t="shared" si="7"/>
        <v>0.22314355131420976</v>
      </c>
      <c r="AB43" s="1">
        <f t="shared" si="8"/>
        <v>0.27892943914276219</v>
      </c>
      <c r="AC43" s="1"/>
      <c r="AD43" s="1"/>
    </row>
    <row r="44" spans="15:30" x14ac:dyDescent="0.25">
      <c r="O44" s="1">
        <f t="shared" ca="1" si="2"/>
        <v>0.93172902661423418</v>
      </c>
      <c r="P44" s="1">
        <f t="shared" ca="1" si="1"/>
        <v>2.2640426437920103</v>
      </c>
      <c r="Z44" s="1">
        <v>2.41</v>
      </c>
      <c r="AA44" s="1">
        <f t="shared" si="7"/>
        <v>0.87962674750256364</v>
      </c>
      <c r="AB44" s="1">
        <f t="shared" si="8"/>
        <v>2.1199004614811785</v>
      </c>
      <c r="AC44" s="1"/>
      <c r="AD44" s="1"/>
    </row>
    <row r="45" spans="15:30" x14ac:dyDescent="0.25">
      <c r="O45" s="1">
        <f t="shared" ca="1" si="2"/>
        <v>0.42960336542144362</v>
      </c>
      <c r="P45" s="1">
        <f t="shared" ca="1" si="1"/>
        <v>0.89086472870132305</v>
      </c>
      <c r="Z45" s="1">
        <v>1.67</v>
      </c>
      <c r="AA45" s="1">
        <f t="shared" si="7"/>
        <v>0.51282362642866375</v>
      </c>
      <c r="AB45" s="1">
        <f t="shared" si="8"/>
        <v>0.85641545613586845</v>
      </c>
      <c r="AC45" s="1"/>
      <c r="AD45" s="1"/>
    </row>
    <row r="46" spans="15:30" x14ac:dyDescent="0.25">
      <c r="O46" s="1">
        <f t="shared" ca="1" si="2"/>
        <v>1.5503203154290213E-2</v>
      </c>
      <c r="P46" s="1">
        <f t="shared" ca="1" si="1"/>
        <v>0.17415140537185833</v>
      </c>
      <c r="Z46" s="1">
        <v>1.06</v>
      </c>
      <c r="AA46" s="1">
        <f t="shared" si="7"/>
        <v>5.8268908123975824E-2</v>
      </c>
      <c r="AB46" s="1">
        <f t="shared" si="8"/>
        <v>6.1765042611414377E-2</v>
      </c>
      <c r="AC46" s="1"/>
      <c r="AD46" s="1"/>
    </row>
    <row r="47" spans="15:30" x14ac:dyDescent="0.25">
      <c r="O47" s="1">
        <f t="shared" ca="1" si="2"/>
        <v>0.12649902012428904</v>
      </c>
      <c r="P47" s="1">
        <f t="shared" ca="1" si="1"/>
        <v>0.43972896082169421</v>
      </c>
      <c r="Z47" s="1">
        <v>2.12</v>
      </c>
      <c r="AA47" s="1">
        <f t="shared" si="7"/>
        <v>0.75141608868392118</v>
      </c>
      <c r="AB47" s="1">
        <f t="shared" si="8"/>
        <v>1.593002108009913</v>
      </c>
      <c r="AC47" s="1"/>
      <c r="AD47" s="1"/>
    </row>
    <row r="48" spans="15:30" x14ac:dyDescent="0.25">
      <c r="O48" s="1">
        <f t="shared" ca="1" si="2"/>
        <v>0.70235033601104335</v>
      </c>
      <c r="P48" s="1">
        <f t="shared" ca="1" si="1"/>
        <v>1.3746613329797976</v>
      </c>
      <c r="Z48" s="1">
        <v>1.04</v>
      </c>
      <c r="AA48" s="1">
        <f t="shared" si="7"/>
        <v>3.9220713153281329E-2</v>
      </c>
      <c r="AB48" s="1">
        <f t="shared" si="8"/>
        <v>4.0789541679412587E-2</v>
      </c>
      <c r="AC48" s="1"/>
      <c r="AD48" s="1"/>
    </row>
    <row r="49" spans="15:30" x14ac:dyDescent="0.25">
      <c r="O49" s="1">
        <f t="shared" ca="1" si="2"/>
        <v>0.92779263964814518</v>
      </c>
      <c r="P49" s="1">
        <f t="shared" ca="1" si="1"/>
        <v>2.2326198491221096</v>
      </c>
      <c r="Z49" s="1">
        <v>1.19</v>
      </c>
      <c r="AA49" s="1">
        <f t="shared" si="7"/>
        <v>0.17395330712343798</v>
      </c>
      <c r="AB49" s="1">
        <f t="shared" si="8"/>
        <v>0.20700443547689118</v>
      </c>
      <c r="AC49" s="1"/>
      <c r="AD49" s="1"/>
    </row>
    <row r="50" spans="15:30" x14ac:dyDescent="0.25">
      <c r="O50" s="1">
        <f t="shared" ca="1" si="2"/>
        <v>0.6923065013268217</v>
      </c>
      <c r="P50" s="1">
        <f t="shared" ca="1" si="1"/>
        <v>1.3522470489960385</v>
      </c>
      <c r="Z50" s="1">
        <v>1.41</v>
      </c>
      <c r="AA50" s="1">
        <f t="shared" si="7"/>
        <v>0.34358970439007686</v>
      </c>
      <c r="AB50" s="1">
        <f t="shared" si="8"/>
        <v>0.48446148319000831</v>
      </c>
      <c r="AC50" s="1"/>
      <c r="AD50" s="1"/>
    </row>
    <row r="51" spans="15:30" x14ac:dyDescent="0.25">
      <c r="O51" s="1">
        <f t="shared" ca="1" si="2"/>
        <v>0.75020876472282771</v>
      </c>
      <c r="P51" s="1">
        <f t="shared" ca="1" si="1"/>
        <v>1.490475990679657</v>
      </c>
      <c r="Z51" s="1">
        <v>0.82</v>
      </c>
      <c r="AA51" s="1">
        <f t="shared" si="7"/>
        <v>-0.19845093872383832</v>
      </c>
      <c r="AB51" s="1">
        <f t="shared" si="8"/>
        <v>-0.16272976975354742</v>
      </c>
      <c r="AC51" s="1"/>
      <c r="AD51" s="1"/>
    </row>
    <row r="52" spans="15:30" x14ac:dyDescent="0.25">
      <c r="O52" s="1">
        <f t="shared" ca="1" si="2"/>
        <v>0.758971107308818</v>
      </c>
      <c r="P52" s="1">
        <f t="shared" ca="1" si="1"/>
        <v>1.5135888386375618</v>
      </c>
      <c r="Z52" s="1">
        <v>0.46</v>
      </c>
      <c r="AA52" s="1">
        <f t="shared" si="7"/>
        <v>-0.77652878949899629</v>
      </c>
      <c r="AB52" s="1">
        <f t="shared" si="8"/>
        <v>-0.35720324316953833</v>
      </c>
      <c r="AC52" s="1"/>
      <c r="AD52" s="1"/>
    </row>
    <row r="53" spans="15:30" x14ac:dyDescent="0.25">
      <c r="O53" s="1">
        <f t="shared" ca="1" si="2"/>
        <v>0.10368673081171853</v>
      </c>
      <c r="P53" s="1">
        <f t="shared" ca="1" si="1"/>
        <v>0.39914355017874831</v>
      </c>
      <c r="Z53" s="1">
        <v>0.43</v>
      </c>
      <c r="AA53" s="1">
        <f t="shared" si="7"/>
        <v>-0.84397007029452897</v>
      </c>
      <c r="AB53" s="1">
        <f t="shared" si="8"/>
        <v>-0.36290713022664745</v>
      </c>
      <c r="AC53" s="1"/>
      <c r="AD53" s="1"/>
    </row>
    <row r="54" spans="15:30" x14ac:dyDescent="0.25">
      <c r="O54" s="1">
        <f t="shared" ca="1" si="2"/>
        <v>0.74651905544033481</v>
      </c>
      <c r="P54" s="1">
        <f t="shared" ca="1" si="1"/>
        <v>1.4809410826908951</v>
      </c>
      <c r="Z54" s="1">
        <v>0.76</v>
      </c>
      <c r="AA54" s="1">
        <f t="shared" si="7"/>
        <v>-0.2744368457017603</v>
      </c>
      <c r="AB54" s="1">
        <f t="shared" si="8"/>
        <v>-0.20857200273333784</v>
      </c>
      <c r="AC54" s="1"/>
      <c r="AD54" s="1"/>
    </row>
    <row r="55" spans="15:30" x14ac:dyDescent="0.25">
      <c r="O55" s="1">
        <f t="shared" ca="1" si="2"/>
        <v>3.8495672447966811E-2</v>
      </c>
      <c r="P55" s="1">
        <f t="shared" ca="1" si="1"/>
        <v>0.25485377237912482</v>
      </c>
      <c r="Z55" s="1">
        <v>1.91</v>
      </c>
      <c r="AA55" s="1">
        <f t="shared" si="7"/>
        <v>0.64710324205853842</v>
      </c>
      <c r="AB55" s="1">
        <f t="shared" si="8"/>
        <v>1.2359671923318083</v>
      </c>
      <c r="AC55" s="1"/>
      <c r="AD55" s="1"/>
    </row>
    <row r="56" spans="15:30" x14ac:dyDescent="0.25">
      <c r="O56" s="1">
        <f t="shared" ca="1" si="2"/>
        <v>0.82741938925236724</v>
      </c>
      <c r="P56" s="1">
        <f t="shared" ca="1" si="1"/>
        <v>1.7233869449600852</v>
      </c>
      <c r="Z56" s="1">
        <v>1.41</v>
      </c>
      <c r="AA56" s="1">
        <f t="shared" si="7"/>
        <v>0.34358970439007686</v>
      </c>
      <c r="AB56" s="1">
        <f t="shared" si="8"/>
        <v>0.48446148319000831</v>
      </c>
      <c r="AC56" s="1"/>
      <c r="AD56" s="1"/>
    </row>
    <row r="57" spans="15:30" x14ac:dyDescent="0.25">
      <c r="O57" s="1">
        <f t="shared" ca="1" si="2"/>
        <v>0.15327683994957353</v>
      </c>
      <c r="P57" s="1">
        <f t="shared" ca="1" si="1"/>
        <v>0.48432209847875141</v>
      </c>
      <c r="Z57" s="1">
        <v>2.08</v>
      </c>
      <c r="AA57" s="1">
        <f t="shared" si="7"/>
        <v>0.73236789371322664</v>
      </c>
      <c r="AB57" s="1">
        <f t="shared" si="8"/>
        <v>1.5233252189235114</v>
      </c>
      <c r="AC57" s="1"/>
      <c r="AD57" s="1"/>
    </row>
    <row r="58" spans="15:30" x14ac:dyDescent="0.25">
      <c r="O58" s="1">
        <f t="shared" ca="1" si="2"/>
        <v>0.15502971576572699</v>
      </c>
      <c r="P58" s="1">
        <f t="shared" ca="1" si="1"/>
        <v>0.48715292421746009</v>
      </c>
      <c r="Z58" s="1">
        <v>1.28</v>
      </c>
      <c r="AA58" s="1">
        <f t="shared" si="7"/>
        <v>0.24686007793152581</v>
      </c>
      <c r="AB58" s="1">
        <f t="shared" si="8"/>
        <v>0.31598089975235305</v>
      </c>
      <c r="AC58" s="1"/>
      <c r="AD58" s="1"/>
    </row>
    <row r="59" spans="15:30" x14ac:dyDescent="0.25">
      <c r="O59" s="1">
        <f t="shared" ca="1" si="2"/>
        <v>8.7259093972458568E-2</v>
      </c>
      <c r="P59" s="1">
        <f t="shared" ca="1" si="1"/>
        <v>0.36780761187609884</v>
      </c>
      <c r="Z59" s="1">
        <v>0.40999999999999898</v>
      </c>
      <c r="AA59" s="1">
        <f t="shared" si="7"/>
        <v>-0.89159811928378607</v>
      </c>
      <c r="AB59" s="1">
        <f t="shared" si="8"/>
        <v>-0.36555522890635139</v>
      </c>
      <c r="AC59" s="1"/>
      <c r="AD59" s="1"/>
    </row>
    <row r="60" spans="15:30" x14ac:dyDescent="0.25">
      <c r="O60" s="1">
        <f t="shared" ca="1" si="2"/>
        <v>0.51215953771933187</v>
      </c>
      <c r="P60" s="1">
        <f t="shared" ca="1" si="1"/>
        <v>1.0184112773416873</v>
      </c>
      <c r="Z60" s="1">
        <v>3.55</v>
      </c>
      <c r="AA60" s="1">
        <f t="shared" si="7"/>
        <v>1.2669476034873244</v>
      </c>
      <c r="AB60" s="1">
        <f t="shared" si="8"/>
        <v>4.4976639923800015</v>
      </c>
      <c r="AC60" s="1"/>
      <c r="AD60" s="1"/>
    </row>
    <row r="61" spans="15:30" x14ac:dyDescent="0.25">
      <c r="O61" s="1">
        <f t="shared" ca="1" si="2"/>
        <v>0.71336497413884237</v>
      </c>
      <c r="P61" s="1">
        <f t="shared" ca="1" si="1"/>
        <v>1.3999290718649706</v>
      </c>
      <c r="Z61" s="1">
        <v>2.3199999999999998</v>
      </c>
      <c r="AA61" s="1">
        <f t="shared" si="7"/>
        <v>0.84156718567821853</v>
      </c>
      <c r="AB61" s="1">
        <f t="shared" si="8"/>
        <v>1.9524358707734668</v>
      </c>
      <c r="AC61" s="1"/>
      <c r="AD61" s="1"/>
    </row>
    <row r="62" spans="15:30" x14ac:dyDescent="0.25">
      <c r="O62" s="1">
        <f t="shared" ca="1" si="2"/>
        <v>0.54227922155896069</v>
      </c>
      <c r="P62" s="1">
        <f t="shared" ca="1" si="1"/>
        <v>1.0677565678528398</v>
      </c>
      <c r="Z62" s="1">
        <v>1.51</v>
      </c>
      <c r="AA62" s="1">
        <f t="shared" si="7"/>
        <v>0.41210965082683298</v>
      </c>
      <c r="AB62" s="1">
        <f t="shared" si="8"/>
        <v>0.62228557274851781</v>
      </c>
      <c r="AC62" s="1"/>
      <c r="AD62" s="1"/>
    </row>
    <row r="63" spans="15:30" x14ac:dyDescent="0.25">
      <c r="O63" s="1">
        <f t="shared" ca="1" si="2"/>
        <v>0.44396200175345524</v>
      </c>
      <c r="P63" s="1">
        <f t="shared" ca="1" si="1"/>
        <v>0.91239918100923234</v>
      </c>
      <c r="Z63" s="1">
        <v>1.39</v>
      </c>
      <c r="AA63" s="1">
        <f t="shared" si="7"/>
        <v>0.3293037471426003</v>
      </c>
      <c r="AB63" s="1">
        <f t="shared" si="8"/>
        <v>0.45773220852821439</v>
      </c>
      <c r="AC63" s="1"/>
      <c r="AD63" s="1"/>
    </row>
    <row r="64" spans="15:30" x14ac:dyDescent="0.25">
      <c r="O64" s="1">
        <f t="shared" ca="1" si="2"/>
        <v>0.62816486036573316</v>
      </c>
      <c r="P64" s="1">
        <f t="shared" ca="1" si="1"/>
        <v>1.2208020394075187</v>
      </c>
      <c r="Z64" s="1">
        <v>1.34</v>
      </c>
      <c r="AA64" s="1">
        <f t="shared" si="7"/>
        <v>0.29266961396282004</v>
      </c>
      <c r="AB64" s="1">
        <f t="shared" si="8"/>
        <v>0.39217728271017888</v>
      </c>
      <c r="AC64" s="1"/>
      <c r="AD64" s="1"/>
    </row>
    <row r="65" spans="15:30" x14ac:dyDescent="0.25">
      <c r="O65" s="1">
        <f t="shared" ca="1" si="2"/>
        <v>6.7160188220784622E-2</v>
      </c>
      <c r="P65" s="1">
        <f t="shared" ca="1" si="1"/>
        <v>0.32597254425846411</v>
      </c>
      <c r="Z65" s="1">
        <v>0.97</v>
      </c>
      <c r="AA65" s="1">
        <f t="shared" si="7"/>
        <v>-3.0459207484708574E-2</v>
      </c>
      <c r="AB65" s="1">
        <f t="shared" si="8"/>
        <v>-2.9545431260167315E-2</v>
      </c>
      <c r="AC65" s="1"/>
      <c r="AD65" s="1"/>
    </row>
    <row r="66" spans="15:30" x14ac:dyDescent="0.25">
      <c r="O66" s="1">
        <f t="shared" ca="1" si="2"/>
        <v>0.22344310070623408</v>
      </c>
      <c r="P66" s="1">
        <f t="shared" ca="1" si="1"/>
        <v>0.59212939378105889</v>
      </c>
      <c r="Z66" s="1">
        <v>1.34</v>
      </c>
      <c r="AA66" s="1">
        <f t="shared" si="7"/>
        <v>0.29266961396282004</v>
      </c>
      <c r="AB66" s="1">
        <f t="shared" si="8"/>
        <v>0.39217728271017888</v>
      </c>
      <c r="AC66" s="1"/>
      <c r="AD66" s="1"/>
    </row>
    <row r="67" spans="15:30" x14ac:dyDescent="0.25">
      <c r="O67" s="1">
        <f t="shared" ca="1" si="2"/>
        <v>0.46812126541167232</v>
      </c>
      <c r="P67" s="1">
        <f t="shared" ca="1" si="1"/>
        <v>0.94918432415030463</v>
      </c>
      <c r="Z67" s="1">
        <v>0.98</v>
      </c>
      <c r="AA67" s="1">
        <f t="shared" si="7"/>
        <v>-2.0202707317519466E-2</v>
      </c>
      <c r="AB67" s="1">
        <f t="shared" si="8"/>
        <v>-1.9798653171169075E-2</v>
      </c>
      <c r="AC67" s="1"/>
      <c r="AD67" s="1"/>
    </row>
    <row r="68" spans="15:30" x14ac:dyDescent="0.25">
      <c r="O68" s="1">
        <f t="shared" ca="1" si="2"/>
        <v>5.0898770580476427E-3</v>
      </c>
      <c r="P68" s="1">
        <f t="shared" ref="P68:P131" ca="1" si="14">_xlfn.GAMMA.INV(O68,O$1,O$2)</f>
        <v>0.11172889948037898</v>
      </c>
      <c r="Z68" s="1">
        <v>1.94</v>
      </c>
      <c r="AA68" s="1">
        <f t="shared" si="7"/>
        <v>0.66268797307523675</v>
      </c>
      <c r="AB68" s="1">
        <f t="shared" si="8"/>
        <v>1.2856146677659592</v>
      </c>
      <c r="AC68" s="1"/>
      <c r="AD68" s="1"/>
    </row>
    <row r="69" spans="15:30" x14ac:dyDescent="0.25">
      <c r="O69" s="1">
        <f t="shared" ref="O69:O132" ca="1" si="15">RAND()</f>
        <v>0.80085824961563978</v>
      </c>
      <c r="P69" s="1">
        <f t="shared" ca="1" si="14"/>
        <v>1.6347915366613148</v>
      </c>
      <c r="Z69" s="1">
        <v>2.0599999999999898</v>
      </c>
      <c r="AA69" s="1">
        <f t="shared" ref="AA69:AA132" si="16">LN(Z69)</f>
        <v>0.72270598280148479</v>
      </c>
      <c r="AB69" s="1">
        <f t="shared" ref="AB69:AB132" si="17">Z69*AA69</f>
        <v>1.4887743245710514</v>
      </c>
      <c r="AC69" s="1"/>
      <c r="AD69" s="1"/>
    </row>
    <row r="70" spans="15:30" x14ac:dyDescent="0.25">
      <c r="O70" s="1">
        <f t="shared" ca="1" si="15"/>
        <v>0.25510352573285755</v>
      </c>
      <c r="P70" s="1">
        <f t="shared" ca="1" si="14"/>
        <v>0.63841913272305972</v>
      </c>
      <c r="Z70" s="1">
        <v>0.85999999999999899</v>
      </c>
      <c r="AA70" s="1">
        <f t="shared" si="16"/>
        <v>-0.15082288973458483</v>
      </c>
      <c r="AB70" s="1">
        <f t="shared" si="17"/>
        <v>-0.1297076851717428</v>
      </c>
      <c r="AC70" s="1"/>
      <c r="AD70" s="1"/>
    </row>
    <row r="71" spans="15:30" x14ac:dyDescent="0.25">
      <c r="O71" s="1">
        <f t="shared" ca="1" si="15"/>
        <v>4.2668937094516912E-2</v>
      </c>
      <c r="P71" s="1">
        <f t="shared" ca="1" si="14"/>
        <v>0.26647843383915987</v>
      </c>
      <c r="Z71" s="1">
        <v>0.25999999999999901</v>
      </c>
      <c r="AA71" s="1">
        <f t="shared" si="16"/>
        <v>-1.3470736479666132</v>
      </c>
      <c r="AB71" s="1">
        <f t="shared" si="17"/>
        <v>-0.3502391484713181</v>
      </c>
      <c r="AC71" s="1"/>
      <c r="AD71" s="1"/>
    </row>
    <row r="72" spans="15:30" x14ac:dyDescent="0.25">
      <c r="O72" s="1">
        <f t="shared" ca="1" si="15"/>
        <v>0.65395187796005605</v>
      </c>
      <c r="P72" s="1">
        <f t="shared" ca="1" si="14"/>
        <v>1.271463579305864</v>
      </c>
      <c r="Z72" s="1">
        <v>0.41999999999999899</v>
      </c>
      <c r="AA72" s="1">
        <f t="shared" si="16"/>
        <v>-0.8675005677047255</v>
      </c>
      <c r="AB72" s="1">
        <f t="shared" si="17"/>
        <v>-0.36435023843598385</v>
      </c>
      <c r="AC72" s="1"/>
      <c r="AD72" s="1"/>
    </row>
    <row r="73" spans="15:30" x14ac:dyDescent="0.25">
      <c r="O73" s="1">
        <f t="shared" ca="1" si="15"/>
        <v>0.27171055111028675</v>
      </c>
      <c r="P73" s="1">
        <f t="shared" ca="1" si="14"/>
        <v>0.66240263442017078</v>
      </c>
      <c r="Z73" s="1">
        <v>1.77999999999999</v>
      </c>
      <c r="AA73" s="1">
        <f t="shared" si="16"/>
        <v>0.57661336430398813</v>
      </c>
      <c r="AB73" s="1">
        <f t="shared" si="17"/>
        <v>1.0263717884610932</v>
      </c>
      <c r="AC73" s="1"/>
      <c r="AD73" s="1"/>
    </row>
    <row r="74" spans="15:30" x14ac:dyDescent="0.25">
      <c r="O74" s="1">
        <f t="shared" ca="1" si="15"/>
        <v>0.52836638383624068</v>
      </c>
      <c r="P74" s="1">
        <f t="shared" ca="1" si="14"/>
        <v>1.0447357777385113</v>
      </c>
      <c r="Z74" s="1">
        <v>0.94999999999999896</v>
      </c>
      <c r="AA74" s="1">
        <f t="shared" si="16"/>
        <v>-5.1293294387551633E-2</v>
      </c>
      <c r="AB74" s="1">
        <f t="shared" si="17"/>
        <v>-4.8728629668173998E-2</v>
      </c>
      <c r="AC74" s="1"/>
      <c r="AD74" s="1"/>
    </row>
    <row r="75" spans="15:30" x14ac:dyDescent="0.25">
      <c r="O75" s="1">
        <f t="shared" ca="1" si="15"/>
        <v>0.65393997372661272</v>
      </c>
      <c r="P75" s="1">
        <f t="shared" ca="1" si="14"/>
        <v>1.271439569437385</v>
      </c>
      <c r="Z75" s="1">
        <v>0.119999999999999</v>
      </c>
      <c r="AA75" s="1">
        <f t="shared" si="16"/>
        <v>-2.1202635362000994</v>
      </c>
      <c r="AB75" s="1">
        <f t="shared" si="17"/>
        <v>-0.25443162434400979</v>
      </c>
      <c r="AC75" s="1"/>
      <c r="AD75" s="1"/>
    </row>
    <row r="76" spans="15:30" x14ac:dyDescent="0.25">
      <c r="O76" s="1">
        <f t="shared" ca="1" si="15"/>
        <v>0.26069719834701044</v>
      </c>
      <c r="P76" s="1">
        <f t="shared" ca="1" si="14"/>
        <v>0.64651486395882496</v>
      </c>
      <c r="Z76" s="1">
        <v>1.25999999999999</v>
      </c>
      <c r="AA76" s="1">
        <f t="shared" si="16"/>
        <v>0.2311117209633787</v>
      </c>
      <c r="AB76" s="1">
        <f t="shared" si="17"/>
        <v>0.29120076841385484</v>
      </c>
      <c r="AC76" s="1"/>
      <c r="AD76" s="1"/>
    </row>
    <row r="77" spans="15:30" x14ac:dyDescent="0.25">
      <c r="O77" s="1">
        <f t="shared" ca="1" si="15"/>
        <v>0.17520014478805535</v>
      </c>
      <c r="P77" s="1">
        <f t="shared" ca="1" si="14"/>
        <v>0.51910792058356903</v>
      </c>
      <c r="Z77" s="1">
        <v>0.57999999999999896</v>
      </c>
      <c r="AA77" s="1">
        <f t="shared" si="16"/>
        <v>-0.54472717544167382</v>
      </c>
      <c r="AB77" s="1">
        <f t="shared" si="17"/>
        <v>-0.31594176175617023</v>
      </c>
      <c r="AC77" s="1"/>
      <c r="AD77" s="1"/>
    </row>
    <row r="78" spans="15:30" x14ac:dyDescent="0.25">
      <c r="O78" s="1">
        <f t="shared" ca="1" si="15"/>
        <v>0.26918665607883074</v>
      </c>
      <c r="P78" s="1">
        <f t="shared" ca="1" si="14"/>
        <v>0.65876711472461313</v>
      </c>
      <c r="Z78" s="1">
        <v>0.51999999999999902</v>
      </c>
      <c r="AA78" s="1">
        <f t="shared" si="16"/>
        <v>-0.65392646740666593</v>
      </c>
      <c r="AB78" s="1">
        <f t="shared" si="17"/>
        <v>-0.34004176305146566</v>
      </c>
      <c r="AC78" s="1"/>
      <c r="AD78" s="1"/>
    </row>
    <row r="79" spans="15:30" x14ac:dyDescent="0.25">
      <c r="O79" s="1">
        <f t="shared" ca="1" si="15"/>
        <v>0.13612750714206667</v>
      </c>
      <c r="P79" s="1">
        <f t="shared" ca="1" si="14"/>
        <v>0.45608198371077047</v>
      </c>
      <c r="Z79" s="1">
        <v>0.75999999999999901</v>
      </c>
      <c r="AA79" s="1">
        <f t="shared" si="16"/>
        <v>-0.27443684570176158</v>
      </c>
      <c r="AB79" s="1">
        <f t="shared" si="17"/>
        <v>-0.20857200273333854</v>
      </c>
      <c r="AC79" s="1"/>
      <c r="AD79" s="1"/>
    </row>
    <row r="80" spans="15:30" x14ac:dyDescent="0.25">
      <c r="O80" s="1">
        <f t="shared" ca="1" si="15"/>
        <v>0.32747681049578103</v>
      </c>
      <c r="P80" s="1">
        <f t="shared" ca="1" si="14"/>
        <v>0.74232416096616538</v>
      </c>
      <c r="Z80" s="1">
        <v>2.23999999999999</v>
      </c>
      <c r="AA80" s="1">
        <f t="shared" si="16"/>
        <v>0.80647586586694398</v>
      </c>
      <c r="AB80" s="1">
        <f t="shared" si="17"/>
        <v>1.8065059395419465</v>
      </c>
      <c r="AC80" s="1"/>
      <c r="AD80" s="1"/>
    </row>
    <row r="81" spans="15:30" x14ac:dyDescent="0.25">
      <c r="O81" s="1">
        <f t="shared" ca="1" si="15"/>
        <v>0.77260215163933965</v>
      </c>
      <c r="P81" s="1">
        <f t="shared" ca="1" si="14"/>
        <v>1.5509568569500891</v>
      </c>
      <c r="Z81" s="1">
        <v>1.5499999999999901</v>
      </c>
      <c r="AA81" s="1">
        <f t="shared" si="16"/>
        <v>0.43825493093114881</v>
      </c>
      <c r="AB81" s="1">
        <f t="shared" si="17"/>
        <v>0.67929514294327631</v>
      </c>
      <c r="AC81" s="1"/>
      <c r="AD81" s="1"/>
    </row>
    <row r="82" spans="15:30" x14ac:dyDescent="0.25">
      <c r="O82" s="1">
        <f t="shared" ca="1" si="15"/>
        <v>0.1954306327104216</v>
      </c>
      <c r="P82" s="1">
        <f t="shared" ca="1" si="14"/>
        <v>0.55021012892541732</v>
      </c>
      <c r="Z82" s="1">
        <v>1.1299999999999899</v>
      </c>
      <c r="AA82" s="1">
        <f t="shared" si="16"/>
        <v>0.12221763272424026</v>
      </c>
      <c r="AB82" s="1">
        <f t="shared" si="17"/>
        <v>0.13810592497839025</v>
      </c>
      <c r="AC82" s="1"/>
      <c r="AD82" s="1"/>
    </row>
    <row r="83" spans="15:30" x14ac:dyDescent="0.25">
      <c r="O83" s="1">
        <f t="shared" ca="1" si="15"/>
        <v>0.59471031031656452</v>
      </c>
      <c r="P83" s="1">
        <f t="shared" ca="1" si="14"/>
        <v>1.1586477200397365</v>
      </c>
      <c r="Z83" s="1">
        <v>2.44</v>
      </c>
      <c r="AA83" s="1">
        <f t="shared" si="16"/>
        <v>0.89199803930511046</v>
      </c>
      <c r="AB83" s="1">
        <f t="shared" si="17"/>
        <v>2.1764752159044694</v>
      </c>
      <c r="AC83" s="1"/>
      <c r="AD83" s="1"/>
    </row>
    <row r="84" spans="15:30" x14ac:dyDescent="0.25">
      <c r="O84" s="1">
        <f t="shared" ca="1" si="15"/>
        <v>0.18121243127036035</v>
      </c>
      <c r="P84" s="1">
        <f t="shared" ca="1" si="14"/>
        <v>0.52843873612041103</v>
      </c>
      <c r="Z84" s="1">
        <v>2.0699999999999998</v>
      </c>
      <c r="AA84" s="1">
        <f t="shared" si="16"/>
        <v>0.72754860727727766</v>
      </c>
      <c r="AB84" s="1">
        <f t="shared" si="17"/>
        <v>1.5060256170639645</v>
      </c>
      <c r="AC84" s="1"/>
      <c r="AD84" s="1"/>
    </row>
    <row r="85" spans="15:30" x14ac:dyDescent="0.25">
      <c r="O85" s="1">
        <f t="shared" ca="1" si="15"/>
        <v>0.71087687732680893</v>
      </c>
      <c r="P85" s="1">
        <f t="shared" ca="1" si="14"/>
        <v>1.394155712961118</v>
      </c>
      <c r="Z85" s="1">
        <v>0.45999999999999902</v>
      </c>
      <c r="AA85" s="1">
        <f t="shared" si="16"/>
        <v>-0.77652878949899851</v>
      </c>
      <c r="AB85" s="1">
        <f t="shared" si="17"/>
        <v>-0.35720324316953855</v>
      </c>
      <c r="AC85" s="1"/>
      <c r="AD85" s="1"/>
    </row>
    <row r="86" spans="15:30" x14ac:dyDescent="0.25">
      <c r="O86" s="1">
        <f t="shared" ca="1" si="15"/>
        <v>0.42467290129303759</v>
      </c>
      <c r="P86" s="1">
        <f t="shared" ca="1" si="14"/>
        <v>0.88352048786896464</v>
      </c>
      <c r="Z86" s="1">
        <v>0.369999999999999</v>
      </c>
      <c r="AA86" s="1">
        <f t="shared" si="16"/>
        <v>-0.99425227334386967</v>
      </c>
      <c r="AB86" s="1">
        <f t="shared" si="17"/>
        <v>-0.3678733411372308</v>
      </c>
      <c r="AC86" s="1"/>
      <c r="AD86" s="1"/>
    </row>
    <row r="87" spans="15:30" x14ac:dyDescent="0.25">
      <c r="O87" s="1">
        <f t="shared" ca="1" si="15"/>
        <v>0.89340283328447889</v>
      </c>
      <c r="P87" s="1">
        <f t="shared" ca="1" si="14"/>
        <v>2.0103290748359162</v>
      </c>
      <c r="Z87" s="1">
        <v>0.41999999999999899</v>
      </c>
      <c r="AA87" s="1">
        <f t="shared" si="16"/>
        <v>-0.8675005677047255</v>
      </c>
      <c r="AB87" s="1">
        <f t="shared" si="17"/>
        <v>-0.36435023843598385</v>
      </c>
      <c r="AC87" s="1"/>
      <c r="AD87" s="1"/>
    </row>
    <row r="88" spans="15:30" x14ac:dyDescent="0.25">
      <c r="O88" s="1">
        <f t="shared" ca="1" si="15"/>
        <v>0.8220241284516957</v>
      </c>
      <c r="P88" s="1">
        <f t="shared" ca="1" si="14"/>
        <v>1.7044849116226701</v>
      </c>
      <c r="Z88" s="1">
        <v>0.39999999999999902</v>
      </c>
      <c r="AA88" s="1">
        <f t="shared" si="16"/>
        <v>-0.91629073187415755</v>
      </c>
      <c r="AB88" s="1">
        <f t="shared" si="17"/>
        <v>-0.36651629274966213</v>
      </c>
      <c r="AC88" s="1"/>
      <c r="AD88" s="1"/>
    </row>
    <row r="89" spans="15:30" x14ac:dyDescent="0.25">
      <c r="O89" s="1">
        <f t="shared" ca="1" si="15"/>
        <v>0.36953689288278435</v>
      </c>
      <c r="P89" s="1">
        <f t="shared" ca="1" si="14"/>
        <v>0.80278652443239062</v>
      </c>
      <c r="Z89" s="1">
        <v>0.66999999999999904</v>
      </c>
      <c r="AA89" s="1">
        <f t="shared" si="16"/>
        <v>-0.40047756659712674</v>
      </c>
      <c r="AB89" s="1">
        <f t="shared" si="17"/>
        <v>-0.26831996962007454</v>
      </c>
      <c r="AC89" s="1"/>
      <c r="AD89" s="1"/>
    </row>
    <row r="90" spans="15:30" x14ac:dyDescent="0.25">
      <c r="O90" s="1">
        <f t="shared" ca="1" si="15"/>
        <v>0.76051195531028515</v>
      </c>
      <c r="P90" s="1">
        <f t="shared" ca="1" si="14"/>
        <v>1.5177241737848592</v>
      </c>
      <c r="Z90" s="1">
        <v>1.0799999999999901</v>
      </c>
      <c r="AA90" s="1">
        <f t="shared" si="16"/>
        <v>7.6961041136119138E-2</v>
      </c>
      <c r="AB90" s="1">
        <f t="shared" si="17"/>
        <v>8.3117924427007911E-2</v>
      </c>
      <c r="AC90" s="1"/>
      <c r="AD90" s="1"/>
    </row>
    <row r="91" spans="15:30" x14ac:dyDescent="0.25">
      <c r="O91" s="1">
        <f t="shared" ca="1" si="15"/>
        <v>0.71201919126266644</v>
      </c>
      <c r="P91" s="1">
        <f t="shared" ca="1" si="14"/>
        <v>1.3968014621676121</v>
      </c>
      <c r="Z91" s="1">
        <v>1.51999999999999</v>
      </c>
      <c r="AA91" s="1">
        <f t="shared" si="16"/>
        <v>0.41871033485817843</v>
      </c>
      <c r="AB91" s="1">
        <f t="shared" si="17"/>
        <v>0.63643970898442703</v>
      </c>
      <c r="AC91" s="1"/>
      <c r="AD91" s="1"/>
    </row>
    <row r="92" spans="15:30" x14ac:dyDescent="0.25">
      <c r="O92" s="1">
        <f t="shared" ca="1" si="15"/>
        <v>0.96721031383957279</v>
      </c>
      <c r="P92" s="1">
        <f t="shared" ca="1" si="14"/>
        <v>2.6647204698539784</v>
      </c>
      <c r="Z92" s="1">
        <v>1.5999999999999901</v>
      </c>
      <c r="AA92" s="1">
        <f t="shared" si="16"/>
        <v>0.47000362924572936</v>
      </c>
      <c r="AB92" s="1">
        <f t="shared" si="17"/>
        <v>0.75200580679316231</v>
      </c>
      <c r="AC92" s="1"/>
      <c r="AD92" s="1"/>
    </row>
    <row r="93" spans="15:30" x14ac:dyDescent="0.25">
      <c r="O93" s="1">
        <f t="shared" ca="1" si="15"/>
        <v>0.74233110115665224</v>
      </c>
      <c r="P93" s="1">
        <f t="shared" ca="1" si="14"/>
        <v>1.4702542293499989</v>
      </c>
      <c r="Z93" s="1">
        <v>2.23999999999999</v>
      </c>
      <c r="AA93" s="1">
        <f t="shared" si="16"/>
        <v>0.80647586586694398</v>
      </c>
      <c r="AB93" s="1">
        <f t="shared" si="17"/>
        <v>1.8065059395419465</v>
      </c>
      <c r="AC93" s="1"/>
      <c r="AD93" s="1"/>
    </row>
    <row r="94" spans="15:30" x14ac:dyDescent="0.25">
      <c r="O94" s="1">
        <f t="shared" ca="1" si="15"/>
        <v>0.14520608692434478</v>
      </c>
      <c r="P94" s="1">
        <f t="shared" ca="1" si="14"/>
        <v>0.47116073788859358</v>
      </c>
      <c r="Z94" s="1">
        <v>2.8799999999999901</v>
      </c>
      <c r="AA94" s="1">
        <f t="shared" si="16"/>
        <v>1.0577902941478512</v>
      </c>
      <c r="AB94" s="1">
        <f t="shared" si="17"/>
        <v>3.046436047145801</v>
      </c>
      <c r="AC94" s="1"/>
      <c r="AD94" s="1"/>
    </row>
    <row r="95" spans="15:30" x14ac:dyDescent="0.25">
      <c r="O95" s="1">
        <f t="shared" ca="1" si="15"/>
        <v>0.5074428660143866</v>
      </c>
      <c r="P95" s="1">
        <f t="shared" ca="1" si="14"/>
        <v>1.0108427994093518</v>
      </c>
      <c r="Z95" s="1">
        <v>1.08</v>
      </c>
      <c r="AA95" s="1">
        <f t="shared" si="16"/>
        <v>7.6961041136128394E-2</v>
      </c>
      <c r="AB95" s="1">
        <f t="shared" si="17"/>
        <v>8.3117924427018666E-2</v>
      </c>
      <c r="AC95" s="1"/>
      <c r="AD95" s="1"/>
    </row>
    <row r="96" spans="15:30" x14ac:dyDescent="0.25">
      <c r="O96" s="1">
        <f t="shared" ca="1" si="15"/>
        <v>0.99090855357530694</v>
      </c>
      <c r="P96" s="1">
        <f t="shared" ca="1" si="14"/>
        <v>3.3322328975545399</v>
      </c>
      <c r="Z96" s="1">
        <v>0.94</v>
      </c>
      <c r="AA96" s="1">
        <f t="shared" si="16"/>
        <v>-6.1875403718087529E-2</v>
      </c>
      <c r="AB96" s="1">
        <f t="shared" si="17"/>
        <v>-5.8162879495002276E-2</v>
      </c>
      <c r="AC96" s="1"/>
      <c r="AD96" s="1"/>
    </row>
    <row r="97" spans="15:30" x14ac:dyDescent="0.25">
      <c r="O97" s="1">
        <f t="shared" ca="1" si="15"/>
        <v>5.7530846225255061E-2</v>
      </c>
      <c r="P97" s="1">
        <f t="shared" ca="1" si="14"/>
        <v>0.30401285911307074</v>
      </c>
      <c r="Z97" s="1">
        <v>1.17</v>
      </c>
      <c r="AA97" s="1">
        <f t="shared" si="16"/>
        <v>0.15700374880966469</v>
      </c>
      <c r="AB97" s="1">
        <f t="shared" si="17"/>
        <v>0.18369438610730768</v>
      </c>
      <c r="AC97" s="1"/>
      <c r="AD97" s="1"/>
    </row>
    <row r="98" spans="15:30" x14ac:dyDescent="0.25">
      <c r="O98" s="1">
        <f t="shared" ca="1" si="15"/>
        <v>0.50700239064041197</v>
      </c>
      <c r="P98" s="1">
        <f t="shared" ca="1" si="14"/>
        <v>1.0101380455746041</v>
      </c>
      <c r="Z98" s="1">
        <v>1.05</v>
      </c>
      <c r="AA98" s="1">
        <f t="shared" si="16"/>
        <v>4.8790164169432049E-2</v>
      </c>
      <c r="AB98" s="1">
        <f t="shared" si="17"/>
        <v>5.1229672377903657E-2</v>
      </c>
      <c r="AC98" s="1"/>
      <c r="AD98" s="1"/>
    </row>
    <row r="99" spans="15:30" x14ac:dyDescent="0.25">
      <c r="O99" s="1">
        <f t="shared" ca="1" si="15"/>
        <v>0.16712636216795984</v>
      </c>
      <c r="P99" s="1">
        <f t="shared" ca="1" si="14"/>
        <v>0.50644531677539928</v>
      </c>
      <c r="Z99" s="1">
        <v>1.36</v>
      </c>
      <c r="AA99" s="1">
        <f t="shared" si="16"/>
        <v>0.30748469974796072</v>
      </c>
      <c r="AB99" s="1">
        <f t="shared" si="17"/>
        <v>0.41817919165722661</v>
      </c>
      <c r="AC99" s="1"/>
      <c r="AD99" s="1"/>
    </row>
    <row r="100" spans="15:30" x14ac:dyDescent="0.25">
      <c r="O100" s="1">
        <f t="shared" ca="1" si="15"/>
        <v>0.99662321996187742</v>
      </c>
      <c r="P100" s="1">
        <f t="shared" ca="1" si="14"/>
        <v>3.8284911741566749</v>
      </c>
      <c r="Z100" s="1">
        <v>0.65</v>
      </c>
      <c r="AA100" s="1">
        <f t="shared" si="16"/>
        <v>-0.43078291609245423</v>
      </c>
      <c r="AB100" s="1">
        <f t="shared" si="17"/>
        <v>-0.28000889546009528</v>
      </c>
      <c r="AC100" s="1"/>
      <c r="AD100" s="1"/>
    </row>
    <row r="101" spans="15:30" x14ac:dyDescent="0.25">
      <c r="O101" s="1">
        <f t="shared" ca="1" si="15"/>
        <v>0.95700968996542746</v>
      </c>
      <c r="P101" s="1">
        <f t="shared" ca="1" si="14"/>
        <v>2.5187772712178891</v>
      </c>
      <c r="Z101" s="1">
        <v>0.81</v>
      </c>
      <c r="AA101" s="1">
        <f t="shared" si="16"/>
        <v>-0.21072103131565253</v>
      </c>
      <c r="AB101" s="1">
        <f t="shared" si="17"/>
        <v>-0.17068403536567855</v>
      </c>
      <c r="AC101" s="1"/>
      <c r="AD101" s="1"/>
    </row>
    <row r="102" spans="15:30" x14ac:dyDescent="0.25">
      <c r="O102" s="1">
        <f t="shared" ca="1" si="15"/>
        <v>0.23585355846739597</v>
      </c>
      <c r="P102" s="1">
        <f t="shared" ca="1" si="14"/>
        <v>0.6103839216792929</v>
      </c>
      <c r="Z102" s="1">
        <v>0.5</v>
      </c>
      <c r="AA102" s="1">
        <f t="shared" si="16"/>
        <v>-0.69314718055994529</v>
      </c>
      <c r="AB102" s="1">
        <f t="shared" si="17"/>
        <v>-0.34657359027997264</v>
      </c>
      <c r="AC102" s="1"/>
      <c r="AD102" s="1"/>
    </row>
    <row r="103" spans="15:30" x14ac:dyDescent="0.25">
      <c r="O103" s="1">
        <f t="shared" ca="1" si="15"/>
        <v>0.10306092040551584</v>
      </c>
      <c r="P103" s="1">
        <f t="shared" ca="1" si="14"/>
        <v>0.39798664132698613</v>
      </c>
      <c r="Z103" s="1">
        <v>0.66</v>
      </c>
      <c r="AA103" s="1">
        <f t="shared" si="16"/>
        <v>-0.41551544396166579</v>
      </c>
      <c r="AB103" s="1">
        <f t="shared" si="17"/>
        <v>-0.27424019301469943</v>
      </c>
      <c r="AC103" s="1"/>
      <c r="AD103" s="1"/>
    </row>
    <row r="104" spans="15:30" x14ac:dyDescent="0.25">
      <c r="O104" s="1">
        <f t="shared" ca="1" si="15"/>
        <v>0.51726096699534896</v>
      </c>
      <c r="P104" s="1">
        <f t="shared" ca="1" si="14"/>
        <v>1.0266431471232476</v>
      </c>
      <c r="Z104" s="1">
        <v>1.78</v>
      </c>
      <c r="AA104" s="1">
        <f t="shared" si="16"/>
        <v>0.57661336430399379</v>
      </c>
      <c r="AB104" s="1">
        <f t="shared" si="17"/>
        <v>1.026371788461109</v>
      </c>
      <c r="AC104" s="1"/>
      <c r="AD104" s="1"/>
    </row>
    <row r="105" spans="15:30" x14ac:dyDescent="0.25">
      <c r="O105" s="1">
        <f t="shared" ca="1" si="15"/>
        <v>0.43004221282439969</v>
      </c>
      <c r="P105" s="1">
        <f t="shared" ca="1" si="14"/>
        <v>0.89151961684360359</v>
      </c>
      <c r="Z105" s="1">
        <v>1.76</v>
      </c>
      <c r="AA105" s="1">
        <f t="shared" si="16"/>
        <v>0.56531380905006046</v>
      </c>
      <c r="AB105" s="1">
        <f t="shared" si="17"/>
        <v>0.99495230392810641</v>
      </c>
      <c r="AC105" s="1"/>
      <c r="AD105" s="1"/>
    </row>
    <row r="106" spans="15:30" x14ac:dyDescent="0.25">
      <c r="O106" s="1">
        <f t="shared" ca="1" si="15"/>
        <v>0.70952829723500266</v>
      </c>
      <c r="P106" s="1">
        <f t="shared" ca="1" si="14"/>
        <v>1.3910427601630111</v>
      </c>
      <c r="Z106" s="1">
        <v>1.31</v>
      </c>
      <c r="AA106" s="1">
        <f t="shared" si="16"/>
        <v>0.27002713721306021</v>
      </c>
      <c r="AB106" s="1">
        <f t="shared" si="17"/>
        <v>0.35373554974910887</v>
      </c>
      <c r="AC106" s="1"/>
      <c r="AD106" s="1"/>
    </row>
    <row r="107" spans="15:30" x14ac:dyDescent="0.25">
      <c r="O107" s="1">
        <f t="shared" ca="1" si="15"/>
        <v>0.71966226139589806</v>
      </c>
      <c r="P107" s="1">
        <f t="shared" ca="1" si="14"/>
        <v>1.4147196654753083</v>
      </c>
      <c r="Z107" s="1">
        <v>1.38</v>
      </c>
      <c r="AA107" s="1">
        <f t="shared" si="16"/>
        <v>0.32208349916911322</v>
      </c>
      <c r="AB107" s="1">
        <f t="shared" si="17"/>
        <v>0.4444752288533762</v>
      </c>
      <c r="AC107" s="1"/>
      <c r="AD107" s="1"/>
    </row>
    <row r="108" spans="15:30" x14ac:dyDescent="0.25">
      <c r="O108" s="1">
        <f t="shared" ca="1" si="15"/>
        <v>0.91973302459998052</v>
      </c>
      <c r="P108" s="1">
        <f t="shared" ca="1" si="14"/>
        <v>2.1729391631417663</v>
      </c>
      <c r="Z108" s="1">
        <v>1.08</v>
      </c>
      <c r="AA108" s="1">
        <f t="shared" si="16"/>
        <v>7.6961041136128394E-2</v>
      </c>
      <c r="AB108" s="1">
        <f t="shared" si="17"/>
        <v>8.3117924427018666E-2</v>
      </c>
      <c r="AC108" s="1"/>
      <c r="AD108" s="1"/>
    </row>
    <row r="109" spans="15:30" x14ac:dyDescent="0.25">
      <c r="O109" s="1">
        <f t="shared" ca="1" si="15"/>
        <v>0.46383894752934673</v>
      </c>
      <c r="P109" s="1">
        <f t="shared" ca="1" si="14"/>
        <v>0.94260906838241421</v>
      </c>
      <c r="Z109" s="1">
        <v>1.39</v>
      </c>
      <c r="AA109" s="1">
        <f t="shared" si="16"/>
        <v>0.3293037471426003</v>
      </c>
      <c r="AB109" s="1">
        <f t="shared" si="17"/>
        <v>0.45773220852821439</v>
      </c>
      <c r="AC109" s="1"/>
      <c r="AD109" s="1"/>
    </row>
    <row r="110" spans="15:30" x14ac:dyDescent="0.25">
      <c r="O110" s="1">
        <f t="shared" ca="1" si="15"/>
        <v>8.4625839245107137E-2</v>
      </c>
      <c r="P110" s="1">
        <f t="shared" ca="1" si="14"/>
        <v>0.36257448189304875</v>
      </c>
      <c r="Z110" s="1">
        <v>0.91000000000000103</v>
      </c>
      <c r="AA110" s="1">
        <f t="shared" si="16"/>
        <v>-9.4310679471240194E-2</v>
      </c>
      <c r="AB110" s="1">
        <f t="shared" si="17"/>
        <v>-8.5822718318828678E-2</v>
      </c>
      <c r="AC110" s="1"/>
      <c r="AD110" s="1"/>
    </row>
    <row r="111" spans="15:30" x14ac:dyDescent="0.25">
      <c r="O111" s="1">
        <f t="shared" ca="1" si="15"/>
        <v>0.36861635319941266</v>
      </c>
      <c r="P111" s="1">
        <f t="shared" ca="1" si="14"/>
        <v>0.80145585648771245</v>
      </c>
      <c r="Z111" s="1">
        <v>1.04</v>
      </c>
      <c r="AA111" s="1">
        <f t="shared" si="16"/>
        <v>3.9220713153281329E-2</v>
      </c>
      <c r="AB111" s="1">
        <f t="shared" si="17"/>
        <v>4.0789541679412587E-2</v>
      </c>
      <c r="AC111" s="1"/>
      <c r="AD111" s="1"/>
    </row>
    <row r="112" spans="15:30" x14ac:dyDescent="0.25">
      <c r="O112" s="1">
        <f t="shared" ca="1" si="15"/>
        <v>0.28096053657849052</v>
      </c>
      <c r="P112" s="1">
        <f t="shared" ca="1" si="14"/>
        <v>0.67570361384856126</v>
      </c>
      <c r="Z112" s="1">
        <v>0.27000000000000202</v>
      </c>
      <c r="AA112" s="1">
        <f t="shared" si="16"/>
        <v>-1.3093333199837549</v>
      </c>
      <c r="AB112" s="1">
        <f t="shared" si="17"/>
        <v>-0.35351999639561649</v>
      </c>
      <c r="AC112" s="1"/>
      <c r="AD112" s="1"/>
    </row>
    <row r="113" spans="15:30" x14ac:dyDescent="0.25">
      <c r="O113" s="1">
        <f t="shared" ca="1" si="15"/>
        <v>0.74271007988535775</v>
      </c>
      <c r="P113" s="1">
        <f t="shared" ca="1" si="14"/>
        <v>1.4712154945795453</v>
      </c>
      <c r="Z113" s="1">
        <v>1.5</v>
      </c>
      <c r="AA113" s="1">
        <f t="shared" si="16"/>
        <v>0.40546510810816438</v>
      </c>
      <c r="AB113" s="1">
        <f t="shared" si="17"/>
        <v>0.60819766216224658</v>
      </c>
      <c r="AC113" s="1"/>
      <c r="AD113" s="1"/>
    </row>
    <row r="114" spans="15:30" x14ac:dyDescent="0.25">
      <c r="O114" s="1">
        <f t="shared" ca="1" si="15"/>
        <v>0.83235050030635904</v>
      </c>
      <c r="P114" s="1">
        <f t="shared" ca="1" si="14"/>
        <v>1.7411161176183243</v>
      </c>
      <c r="Z114" s="1">
        <v>0.95000000000000195</v>
      </c>
      <c r="AA114" s="1">
        <f t="shared" si="16"/>
        <v>-5.1293294387548476E-2</v>
      </c>
      <c r="AB114" s="1">
        <f t="shared" si="17"/>
        <v>-4.8728629668171153E-2</v>
      </c>
      <c r="AC114" s="1"/>
      <c r="AD114" s="1"/>
    </row>
    <row r="115" spans="15:30" x14ac:dyDescent="0.25">
      <c r="O115" s="1">
        <f t="shared" ca="1" si="15"/>
        <v>0.63035765252041132</v>
      </c>
      <c r="P115" s="1">
        <f t="shared" ca="1" si="14"/>
        <v>1.225010039769143</v>
      </c>
      <c r="Z115" s="1">
        <v>1.94</v>
      </c>
      <c r="AA115" s="1">
        <f t="shared" si="16"/>
        <v>0.66268797307523675</v>
      </c>
      <c r="AB115" s="1">
        <f t="shared" si="17"/>
        <v>1.2856146677659592</v>
      </c>
      <c r="AC115" s="1"/>
      <c r="AD115" s="1"/>
    </row>
    <row r="116" spans="15:30" x14ac:dyDescent="0.25">
      <c r="O116" s="1">
        <f t="shared" ca="1" si="15"/>
        <v>0.66787226738691141</v>
      </c>
      <c r="P116" s="1">
        <f t="shared" ca="1" si="14"/>
        <v>1.2999674192080675</v>
      </c>
      <c r="Z116" s="1">
        <v>1.97</v>
      </c>
      <c r="AA116" s="1">
        <f t="shared" si="16"/>
        <v>0.67803354274989713</v>
      </c>
      <c r="AB116" s="1">
        <f t="shared" si="17"/>
        <v>1.3357260792172974</v>
      </c>
      <c r="AC116" s="1"/>
      <c r="AD116" s="1"/>
    </row>
    <row r="117" spans="15:30" x14ac:dyDescent="0.25">
      <c r="O117" s="1">
        <f t="shared" ca="1" si="15"/>
        <v>0.92798867355030423</v>
      </c>
      <c r="P117" s="1">
        <f t="shared" ca="1" si="14"/>
        <v>2.2341467599818405</v>
      </c>
      <c r="Z117" s="1">
        <v>1.82</v>
      </c>
      <c r="AA117" s="1">
        <f t="shared" si="16"/>
        <v>0.59883650108870401</v>
      </c>
      <c r="AB117" s="1">
        <f t="shared" si="17"/>
        <v>1.0898824319814413</v>
      </c>
      <c r="AC117" s="1"/>
      <c r="AD117" s="1"/>
    </row>
    <row r="118" spans="15:30" x14ac:dyDescent="0.25">
      <c r="O118" s="1">
        <f t="shared" ca="1" si="15"/>
        <v>0.15839377152880185</v>
      </c>
      <c r="P118" s="1">
        <f t="shared" ca="1" si="14"/>
        <v>0.49255974296797361</v>
      </c>
      <c r="Z118" s="1">
        <v>1.76</v>
      </c>
      <c r="AA118" s="1">
        <f t="shared" si="16"/>
        <v>0.56531380905006046</v>
      </c>
      <c r="AB118" s="1">
        <f t="shared" si="17"/>
        <v>0.99495230392810641</v>
      </c>
      <c r="AC118" s="1"/>
      <c r="AD118" s="1"/>
    </row>
    <row r="119" spans="15:30" x14ac:dyDescent="0.25">
      <c r="O119" s="1">
        <f t="shared" ca="1" si="15"/>
        <v>0.70801540013572606</v>
      </c>
      <c r="P119" s="1">
        <f t="shared" ca="1" si="14"/>
        <v>1.3875639598005374</v>
      </c>
      <c r="Z119" s="1">
        <v>0.94000000000000195</v>
      </c>
      <c r="AA119" s="1">
        <f t="shared" si="16"/>
        <v>-6.1875403718085399E-2</v>
      </c>
      <c r="AB119" s="1">
        <f t="shared" si="17"/>
        <v>-5.8162879495000396E-2</v>
      </c>
      <c r="AC119" s="1"/>
      <c r="AD119" s="1"/>
    </row>
    <row r="120" spans="15:30" x14ac:dyDescent="0.25">
      <c r="O120" s="1">
        <f t="shared" ca="1" si="15"/>
        <v>0.43003340390266798</v>
      </c>
      <c r="P120" s="1">
        <f t="shared" ca="1" si="14"/>
        <v>0.89150646941281086</v>
      </c>
      <c r="Z120" s="1">
        <v>0.30000000000000199</v>
      </c>
      <c r="AA120" s="1">
        <f t="shared" si="16"/>
        <v>-1.2039728043259295</v>
      </c>
      <c r="AB120" s="1">
        <f t="shared" si="17"/>
        <v>-0.36119184129778126</v>
      </c>
      <c r="AC120" s="1"/>
      <c r="AD120" s="1"/>
    </row>
    <row r="121" spans="15:30" x14ac:dyDescent="0.25">
      <c r="O121" s="1">
        <f t="shared" ca="1" si="15"/>
        <v>0.21567974677069746</v>
      </c>
      <c r="P121" s="1">
        <f t="shared" ca="1" si="14"/>
        <v>0.58062139489097708</v>
      </c>
      <c r="Z121" s="1">
        <v>0.43000000000000199</v>
      </c>
      <c r="AA121" s="1">
        <f t="shared" si="16"/>
        <v>-0.84397007029452431</v>
      </c>
      <c r="AB121" s="1">
        <f t="shared" si="17"/>
        <v>-0.36290713022664711</v>
      </c>
      <c r="AC121" s="1"/>
      <c r="AD121" s="1"/>
    </row>
    <row r="122" spans="15:30" x14ac:dyDescent="0.25">
      <c r="O122" s="1">
        <f t="shared" ca="1" si="15"/>
        <v>0.15973840183517485</v>
      </c>
      <c r="P122" s="1">
        <f t="shared" ca="1" si="14"/>
        <v>0.49471159567936118</v>
      </c>
      <c r="Z122" s="1">
        <v>0.18000000000000199</v>
      </c>
      <c r="AA122" s="1">
        <f t="shared" si="16"/>
        <v>-1.7147984280919155</v>
      </c>
      <c r="AB122" s="1">
        <f t="shared" si="17"/>
        <v>-0.30866371705654821</v>
      </c>
      <c r="AC122" s="1"/>
      <c r="AD122" s="1"/>
    </row>
    <row r="123" spans="15:30" x14ac:dyDescent="0.25">
      <c r="O123" s="1">
        <f t="shared" ca="1" si="15"/>
        <v>0.8617859296062591</v>
      </c>
      <c r="P123" s="1">
        <f t="shared" ca="1" si="14"/>
        <v>1.8575680001915744</v>
      </c>
      <c r="Z123" s="1">
        <v>0.55000000000000204</v>
      </c>
      <c r="AA123" s="1">
        <f t="shared" si="16"/>
        <v>-0.59783700075561674</v>
      </c>
      <c r="AB123" s="1">
        <f t="shared" si="17"/>
        <v>-0.32881035041559042</v>
      </c>
      <c r="AC123" s="1"/>
      <c r="AD123" s="1"/>
    </row>
    <row r="124" spans="15:30" x14ac:dyDescent="0.25">
      <c r="O124" s="1">
        <f t="shared" ca="1" si="15"/>
        <v>3.7199748356752327E-2</v>
      </c>
      <c r="P124" s="1">
        <f t="shared" ca="1" si="14"/>
        <v>0.25111997056402374</v>
      </c>
      <c r="Z124" s="1">
        <v>0.60000000000000198</v>
      </c>
      <c r="AA124" s="1">
        <f t="shared" si="16"/>
        <v>-0.51082562376598739</v>
      </c>
      <c r="AB124" s="1">
        <f t="shared" si="17"/>
        <v>-0.30649537425959344</v>
      </c>
      <c r="AC124" s="1"/>
      <c r="AD124" s="1"/>
    </row>
    <row r="125" spans="15:30" x14ac:dyDescent="0.25">
      <c r="O125" s="1">
        <f t="shared" ca="1" si="15"/>
        <v>0.70120611839671254</v>
      </c>
      <c r="P125" s="1">
        <f t="shared" ca="1" si="14"/>
        <v>1.3720785437756919</v>
      </c>
      <c r="Z125" s="1">
        <v>0.48000000000000198</v>
      </c>
      <c r="AA125" s="1">
        <f t="shared" si="16"/>
        <v>-0.73396917508019632</v>
      </c>
      <c r="AB125" s="1">
        <f t="shared" si="17"/>
        <v>-0.35230520403849569</v>
      </c>
      <c r="AC125" s="1"/>
      <c r="AD125" s="1"/>
    </row>
    <row r="126" spans="15:30" x14ac:dyDescent="0.25">
      <c r="O126" s="1">
        <f t="shared" ca="1" si="15"/>
        <v>7.4375055747724073E-3</v>
      </c>
      <c r="P126" s="1">
        <f t="shared" ca="1" si="14"/>
        <v>0.12969258630552574</v>
      </c>
      <c r="Z126" s="1">
        <v>0.66000000000000203</v>
      </c>
      <c r="AA126" s="1">
        <f t="shared" si="16"/>
        <v>-0.41551544396166273</v>
      </c>
      <c r="AB126" s="1">
        <f t="shared" si="17"/>
        <v>-0.27424019301469826</v>
      </c>
      <c r="AC126" s="1"/>
      <c r="AD126" s="1"/>
    </row>
    <row r="127" spans="15:30" x14ac:dyDescent="0.25">
      <c r="O127" s="1">
        <f t="shared" ca="1" si="15"/>
        <v>0.44285582088684927</v>
      </c>
      <c r="P127" s="1">
        <f t="shared" ca="1" si="14"/>
        <v>0.91073204012020137</v>
      </c>
      <c r="Z127" s="1">
        <v>2.1</v>
      </c>
      <c r="AA127" s="1">
        <f t="shared" si="16"/>
        <v>0.74193734472937733</v>
      </c>
      <c r="AB127" s="1">
        <f t="shared" si="17"/>
        <v>1.5580684239316924</v>
      </c>
      <c r="AC127" s="1"/>
      <c r="AD127" s="1"/>
    </row>
    <row r="128" spans="15:30" x14ac:dyDescent="0.25">
      <c r="O128" s="1">
        <f t="shared" ca="1" si="15"/>
        <v>0.16642540490045354</v>
      </c>
      <c r="P128" s="1">
        <f t="shared" ca="1" si="14"/>
        <v>0.50533830436092286</v>
      </c>
      <c r="Z128" s="1">
        <v>0.76000000000000301</v>
      </c>
      <c r="AA128" s="1">
        <f t="shared" si="16"/>
        <v>-0.27443684570175636</v>
      </c>
      <c r="AB128" s="1">
        <f t="shared" si="17"/>
        <v>-0.20857200273333565</v>
      </c>
      <c r="AC128" s="1"/>
      <c r="AD128" s="1"/>
    </row>
    <row r="129" spans="15:30" x14ac:dyDescent="0.25">
      <c r="O129" s="1">
        <f t="shared" ca="1" si="15"/>
        <v>0.16985547635635623</v>
      </c>
      <c r="P129" s="1">
        <f t="shared" ca="1" si="14"/>
        <v>0.51074343035998682</v>
      </c>
      <c r="Z129" s="1">
        <v>1.23</v>
      </c>
      <c r="AA129" s="1">
        <f t="shared" si="16"/>
        <v>0.20701416938432612</v>
      </c>
      <c r="AB129" s="1">
        <f t="shared" si="17"/>
        <v>0.25462742834272112</v>
      </c>
      <c r="AC129" s="1"/>
      <c r="AD129" s="1"/>
    </row>
    <row r="130" spans="15:30" x14ac:dyDescent="0.25">
      <c r="O130" s="1">
        <f t="shared" ca="1" si="15"/>
        <v>0.86623203883243771</v>
      </c>
      <c r="P130" s="1">
        <f t="shared" ca="1" si="14"/>
        <v>1.8770290234618339</v>
      </c>
      <c r="Z130" s="1">
        <v>1.69</v>
      </c>
      <c r="AA130" s="1">
        <f t="shared" si="16"/>
        <v>0.52472852893498212</v>
      </c>
      <c r="AB130" s="1">
        <f t="shared" si="17"/>
        <v>0.88679121390011972</v>
      </c>
      <c r="AC130" s="1"/>
      <c r="AD130" s="1"/>
    </row>
    <row r="131" spans="15:30" x14ac:dyDescent="0.25">
      <c r="O131" s="1">
        <f t="shared" ca="1" si="15"/>
        <v>0.16367748354408662</v>
      </c>
      <c r="P131" s="1">
        <f t="shared" ca="1" si="14"/>
        <v>0.50098611451597774</v>
      </c>
      <c r="Z131" s="1">
        <v>0.48000000000000398</v>
      </c>
      <c r="AA131" s="1">
        <f t="shared" si="16"/>
        <v>-0.7339691750801921</v>
      </c>
      <c r="AB131" s="1">
        <f t="shared" si="17"/>
        <v>-0.35230520403849513</v>
      </c>
      <c r="AC131" s="1"/>
      <c r="AD131" s="1"/>
    </row>
    <row r="132" spans="15:30" x14ac:dyDescent="0.25">
      <c r="O132" s="1">
        <f t="shared" ca="1" si="15"/>
        <v>0.75923276705368414</v>
      </c>
      <c r="P132" s="1">
        <f t="shared" ref="P132:P195" ca="1" si="18">_xlfn.GAMMA.INV(O132,O$1,O$2)</f>
        <v>1.514289548182014</v>
      </c>
      <c r="Z132" s="1">
        <v>1.65</v>
      </c>
      <c r="AA132" s="1">
        <f t="shared" si="16"/>
        <v>0.50077528791248915</v>
      </c>
      <c r="AB132" s="1">
        <f t="shared" si="17"/>
        <v>0.82627922505560703</v>
      </c>
      <c r="AC132" s="1"/>
      <c r="AD132" s="1"/>
    </row>
    <row r="133" spans="15:30" x14ac:dyDescent="0.25">
      <c r="O133" s="1">
        <f t="shared" ref="O133:O196" ca="1" si="19">RAND()</f>
        <v>9.4594020749500296E-2</v>
      </c>
      <c r="P133" s="1">
        <f t="shared" ca="1" si="18"/>
        <v>0.38206069651264996</v>
      </c>
      <c r="Z133" s="1">
        <v>1.1299999999999999</v>
      </c>
      <c r="AA133" s="1">
        <f t="shared" ref="AA133:AA196" si="20">LN(Z133)</f>
        <v>0.12221763272424911</v>
      </c>
      <c r="AB133" s="1">
        <f t="shared" ref="AB133:AB196" si="21">Z133*AA133</f>
        <v>0.13810592497840149</v>
      </c>
      <c r="AC133" s="1"/>
      <c r="AD133" s="1"/>
    </row>
    <row r="134" spans="15:30" x14ac:dyDescent="0.25">
      <c r="O134" s="1">
        <f t="shared" ca="1" si="19"/>
        <v>0.49885011961223014</v>
      </c>
      <c r="P134" s="1">
        <f t="shared" ca="1" si="18"/>
        <v>0.99715583102912397</v>
      </c>
      <c r="Z134" s="1">
        <v>1.1299999999999999</v>
      </c>
      <c r="AA134" s="1">
        <f t="shared" si="20"/>
        <v>0.12221763272424911</v>
      </c>
      <c r="AB134" s="1">
        <f t="shared" si="21"/>
        <v>0.13810592497840149</v>
      </c>
      <c r="AC134" s="1"/>
      <c r="AD134" s="1"/>
    </row>
    <row r="135" spans="15:30" x14ac:dyDescent="0.25">
      <c r="O135" s="1">
        <f t="shared" ca="1" si="19"/>
        <v>0.96998782585022103</v>
      </c>
      <c r="P135" s="1">
        <f t="shared" ca="1" si="18"/>
        <v>2.7119631671882076</v>
      </c>
      <c r="Z135" s="1">
        <v>0.35000000000000397</v>
      </c>
      <c r="AA135" s="1">
        <f t="shared" si="20"/>
        <v>-1.0498221244986663</v>
      </c>
      <c r="AB135" s="1">
        <f t="shared" si="21"/>
        <v>-0.3674377435745374</v>
      </c>
      <c r="AC135" s="1"/>
      <c r="AD135" s="1"/>
    </row>
    <row r="136" spans="15:30" x14ac:dyDescent="0.25">
      <c r="O136" s="1">
        <f t="shared" ca="1" si="19"/>
        <v>0.6606012948270964</v>
      </c>
      <c r="P136" s="1">
        <f t="shared" ca="1" si="18"/>
        <v>1.284971041301733</v>
      </c>
      <c r="Z136" s="1">
        <v>0.47000000000000403</v>
      </c>
      <c r="AA136" s="1">
        <f t="shared" si="20"/>
        <v>-0.75502258427802427</v>
      </c>
      <c r="AB136" s="1">
        <f t="shared" si="21"/>
        <v>-0.35486061461067442</v>
      </c>
      <c r="AC136" s="1"/>
      <c r="AD136" s="1"/>
    </row>
    <row r="137" spans="15:30" x14ac:dyDescent="0.25">
      <c r="O137" s="1">
        <f t="shared" ca="1" si="19"/>
        <v>0.16969211558604769</v>
      </c>
      <c r="P137" s="1">
        <f t="shared" ca="1" si="18"/>
        <v>0.5104866782733446</v>
      </c>
      <c r="Z137" s="1">
        <v>0.84000000000000397</v>
      </c>
      <c r="AA137" s="1">
        <f t="shared" si="20"/>
        <v>-0.17435338714477303</v>
      </c>
      <c r="AB137" s="1">
        <f t="shared" si="21"/>
        <v>-0.14645684520161004</v>
      </c>
      <c r="AC137" s="1"/>
      <c r="AD137" s="1"/>
    </row>
    <row r="138" spans="15:30" x14ac:dyDescent="0.25">
      <c r="O138" s="1">
        <f t="shared" ca="1" si="19"/>
        <v>0.89101153791489784</v>
      </c>
      <c r="P138" s="1">
        <f t="shared" ca="1" si="18"/>
        <v>1.9974374544940297</v>
      </c>
      <c r="Z138" s="1">
        <v>0.83000000000000396</v>
      </c>
      <c r="AA138" s="1">
        <f t="shared" si="20"/>
        <v>-0.18632957819148868</v>
      </c>
      <c r="AB138" s="1">
        <f t="shared" si="21"/>
        <v>-0.15465354989893634</v>
      </c>
      <c r="AC138" s="1"/>
      <c r="AD138" s="1"/>
    </row>
    <row r="139" spans="15:30" x14ac:dyDescent="0.25">
      <c r="O139" s="1">
        <f t="shared" ca="1" si="19"/>
        <v>0.77602340812296577</v>
      </c>
      <c r="P139" s="1">
        <f t="shared" ca="1" si="18"/>
        <v>1.5606265541055264</v>
      </c>
      <c r="Z139" s="1">
        <v>1.19</v>
      </c>
      <c r="AA139" s="1">
        <f t="shared" si="20"/>
        <v>0.17395330712343798</v>
      </c>
      <c r="AB139" s="1">
        <f t="shared" si="21"/>
        <v>0.20700443547689118</v>
      </c>
      <c r="AC139" s="1"/>
      <c r="AD139" s="1"/>
    </row>
    <row r="140" spans="15:30" x14ac:dyDescent="0.25">
      <c r="O140" s="1">
        <f t="shared" ca="1" si="19"/>
        <v>0.98640861845578365</v>
      </c>
      <c r="P140" s="1">
        <f t="shared" ca="1" si="18"/>
        <v>3.1265387620760925</v>
      </c>
      <c r="Z140" s="1">
        <v>1.02</v>
      </c>
      <c r="AA140" s="1">
        <f t="shared" si="20"/>
        <v>1.980262729617973E-2</v>
      </c>
      <c r="AB140" s="1">
        <f t="shared" si="21"/>
        <v>2.0198679842103325E-2</v>
      </c>
      <c r="AC140" s="1"/>
      <c r="AD140" s="1"/>
    </row>
    <row r="141" spans="15:30" x14ac:dyDescent="0.25">
      <c r="O141" s="1">
        <f t="shared" ca="1" si="19"/>
        <v>0.79790359501653796</v>
      </c>
      <c r="P141" s="1">
        <f t="shared" ca="1" si="18"/>
        <v>1.6255717905969285</v>
      </c>
      <c r="Z141" s="1">
        <v>2.3199999999999998</v>
      </c>
      <c r="AA141" s="1">
        <f t="shared" si="20"/>
        <v>0.84156718567821853</v>
      </c>
      <c r="AB141" s="1">
        <f t="shared" si="21"/>
        <v>1.9524358707734668</v>
      </c>
      <c r="AC141" s="1"/>
      <c r="AD141" s="1"/>
    </row>
    <row r="142" spans="15:30" x14ac:dyDescent="0.25">
      <c r="O142" s="1">
        <f t="shared" ca="1" si="19"/>
        <v>1.2725851993607207E-2</v>
      </c>
      <c r="P142" s="1">
        <f t="shared" ca="1" si="18"/>
        <v>0.16074152116872609</v>
      </c>
      <c r="Z142" s="1">
        <v>0.45000000000000401</v>
      </c>
      <c r="AA142" s="1">
        <f t="shared" si="20"/>
        <v>-0.79850769621776274</v>
      </c>
      <c r="AB142" s="1">
        <f t="shared" si="21"/>
        <v>-0.35932846329799645</v>
      </c>
      <c r="AC142" s="1"/>
      <c r="AD142" s="1"/>
    </row>
    <row r="143" spans="15:30" x14ac:dyDescent="0.25">
      <c r="O143" s="1">
        <f t="shared" ca="1" si="19"/>
        <v>0.50801856543445156</v>
      </c>
      <c r="P143" s="1">
        <f t="shared" ca="1" si="18"/>
        <v>1.0117644312855207</v>
      </c>
      <c r="Z143" s="1">
        <v>0.85000000000000397</v>
      </c>
      <c r="AA143" s="1">
        <f t="shared" si="20"/>
        <v>-0.16251892949777025</v>
      </c>
      <c r="AB143" s="1">
        <f t="shared" si="21"/>
        <v>-0.13814109007310535</v>
      </c>
      <c r="AC143" s="1"/>
      <c r="AD143" s="1"/>
    </row>
    <row r="144" spans="15:30" x14ac:dyDescent="0.25">
      <c r="O144" s="1">
        <f t="shared" ca="1" si="19"/>
        <v>0.38161389753613062</v>
      </c>
      <c r="P144" s="1">
        <f t="shared" ca="1" si="18"/>
        <v>0.82028706671822904</v>
      </c>
      <c r="Z144" s="1">
        <v>1.69</v>
      </c>
      <c r="AA144" s="1">
        <f t="shared" si="20"/>
        <v>0.52472852893498212</v>
      </c>
      <c r="AB144" s="1">
        <f t="shared" si="21"/>
        <v>0.88679121390011972</v>
      </c>
      <c r="AC144" s="1"/>
      <c r="AD144" s="1"/>
    </row>
    <row r="145" spans="15:30" x14ac:dyDescent="0.25">
      <c r="O145" s="1">
        <f t="shared" ca="1" si="19"/>
        <v>0.11827952671406883</v>
      </c>
      <c r="P145" s="1">
        <f t="shared" ca="1" si="18"/>
        <v>0.42543252055437847</v>
      </c>
      <c r="Z145" s="1">
        <v>0.76000000000000401</v>
      </c>
      <c r="AA145" s="1">
        <f t="shared" si="20"/>
        <v>-0.27443684570175503</v>
      </c>
      <c r="AB145" s="1">
        <f t="shared" si="21"/>
        <v>-0.20857200273333493</v>
      </c>
      <c r="AC145" s="1"/>
      <c r="AD145" s="1"/>
    </row>
    <row r="146" spans="15:30" x14ac:dyDescent="0.25">
      <c r="O146" s="1">
        <f t="shared" ca="1" si="19"/>
        <v>0.36931264923113571</v>
      </c>
      <c r="P146" s="1">
        <f t="shared" ca="1" si="18"/>
        <v>0.80246233355944441</v>
      </c>
      <c r="Z146" s="1">
        <v>0.56000000000000405</v>
      </c>
      <c r="AA146" s="1">
        <f t="shared" si="20"/>
        <v>-0.57981849525293494</v>
      </c>
      <c r="AB146" s="1">
        <f t="shared" si="21"/>
        <v>-0.32469835734164593</v>
      </c>
      <c r="AC146" s="1"/>
      <c r="AD146" s="1"/>
    </row>
    <row r="147" spans="15:30" x14ac:dyDescent="0.25">
      <c r="O147" s="1">
        <f t="shared" ca="1" si="19"/>
        <v>0.63398461754258484</v>
      </c>
      <c r="P147" s="1">
        <f t="shared" ca="1" si="18"/>
        <v>1.2320093726905097</v>
      </c>
      <c r="Z147" s="1">
        <v>0.48000000000000398</v>
      </c>
      <c r="AA147" s="1">
        <f t="shared" si="20"/>
        <v>-0.7339691750801921</v>
      </c>
      <c r="AB147" s="1">
        <f t="shared" si="21"/>
        <v>-0.35230520403849513</v>
      </c>
      <c r="AC147" s="1"/>
      <c r="AD147" s="1"/>
    </row>
    <row r="148" spans="15:30" x14ac:dyDescent="0.25">
      <c r="O148" s="1">
        <f t="shared" ca="1" si="19"/>
        <v>0.92060091788158116</v>
      </c>
      <c r="P148" s="1">
        <f t="shared" ca="1" si="18"/>
        <v>2.1790934454947073</v>
      </c>
      <c r="Z148" s="1">
        <v>0.65000000000000402</v>
      </c>
      <c r="AA148" s="1">
        <f t="shared" si="20"/>
        <v>-0.43078291609244806</v>
      </c>
      <c r="AB148" s="1">
        <f t="shared" si="21"/>
        <v>-0.280008895460093</v>
      </c>
      <c r="AC148" s="1"/>
      <c r="AD148" s="1"/>
    </row>
    <row r="149" spans="15:30" x14ac:dyDescent="0.25">
      <c r="O149" s="1">
        <f t="shared" ca="1" si="19"/>
        <v>0.26746761782429918</v>
      </c>
      <c r="P149" s="1">
        <f t="shared" ca="1" si="18"/>
        <v>0.65628919816683462</v>
      </c>
      <c r="Z149" s="1">
        <v>0.81000000000000405</v>
      </c>
      <c r="AA149" s="1">
        <f t="shared" si="20"/>
        <v>-0.21072103131564759</v>
      </c>
      <c r="AB149" s="1">
        <f t="shared" si="21"/>
        <v>-0.17068403536567542</v>
      </c>
      <c r="AC149" s="1"/>
      <c r="AD149" s="1"/>
    </row>
    <row r="150" spans="15:30" x14ac:dyDescent="0.25">
      <c r="O150" s="1">
        <f t="shared" ca="1" si="19"/>
        <v>0.83421543691810329</v>
      </c>
      <c r="P150" s="1">
        <f t="shared" ca="1" si="18"/>
        <v>1.747939516923749</v>
      </c>
      <c r="Z150" s="1">
        <v>0.70000000000000395</v>
      </c>
      <c r="AA150" s="1">
        <f t="shared" si="20"/>
        <v>-0.35667494393872673</v>
      </c>
      <c r="AB150" s="1">
        <f t="shared" si="21"/>
        <v>-0.24967246075711011</v>
      </c>
      <c r="AC150" s="1"/>
      <c r="AD150" s="1"/>
    </row>
    <row r="151" spans="15:30" x14ac:dyDescent="0.25">
      <c r="O151" s="1">
        <f t="shared" ca="1" si="19"/>
        <v>0.8291054068626057</v>
      </c>
      <c r="P151" s="1">
        <f t="shared" ca="1" si="18"/>
        <v>1.729398766707126</v>
      </c>
      <c r="Z151" s="1">
        <v>0.69000000000000405</v>
      </c>
      <c r="AA151" s="1">
        <f t="shared" si="20"/>
        <v>-0.37106368139082613</v>
      </c>
      <c r="AB151" s="1">
        <f t="shared" si="21"/>
        <v>-0.25603394015967151</v>
      </c>
      <c r="AC151" s="1"/>
      <c r="AD151" s="1"/>
    </row>
    <row r="152" spans="15:30" x14ac:dyDescent="0.25">
      <c r="O152" s="1">
        <f t="shared" ca="1" si="19"/>
        <v>0.33873486503000927</v>
      </c>
      <c r="P152" s="1">
        <f t="shared" ca="1" si="18"/>
        <v>0.75845567576096129</v>
      </c>
      <c r="Z152" s="1">
        <v>0.77000000000000401</v>
      </c>
      <c r="AA152" s="1">
        <f t="shared" si="20"/>
        <v>-0.26136476413440229</v>
      </c>
      <c r="AB152" s="1">
        <f t="shared" si="21"/>
        <v>-0.20125086838349082</v>
      </c>
      <c r="AC152" s="1"/>
      <c r="AD152" s="1"/>
    </row>
    <row r="153" spans="15:30" x14ac:dyDescent="0.25">
      <c r="O153" s="1">
        <f t="shared" ca="1" si="19"/>
        <v>0.20870706382662707</v>
      </c>
      <c r="P153" s="1">
        <f t="shared" ca="1" si="18"/>
        <v>0.57021854755273838</v>
      </c>
      <c r="Z153" s="1">
        <v>1.69</v>
      </c>
      <c r="AA153" s="1">
        <f t="shared" si="20"/>
        <v>0.52472852893498212</v>
      </c>
      <c r="AB153" s="1">
        <f t="shared" si="21"/>
        <v>0.88679121390011972</v>
      </c>
      <c r="AC153" s="1"/>
      <c r="AD153" s="1"/>
    </row>
    <row r="154" spans="15:30" x14ac:dyDescent="0.25">
      <c r="O154" s="1">
        <f t="shared" ca="1" si="19"/>
        <v>0.99944589321007959</v>
      </c>
      <c r="P154" s="1">
        <f t="shared" ca="1" si="18"/>
        <v>4.7064570971735149</v>
      </c>
      <c r="Z154" s="1">
        <v>1.74</v>
      </c>
      <c r="AA154" s="1">
        <f t="shared" si="20"/>
        <v>0.55388511322643763</v>
      </c>
      <c r="AB154" s="1">
        <f t="shared" si="21"/>
        <v>0.96376009701400145</v>
      </c>
      <c r="AC154" s="1"/>
      <c r="AD154" s="1"/>
    </row>
    <row r="155" spans="15:30" x14ac:dyDescent="0.25">
      <c r="O155" s="1">
        <f t="shared" ca="1" si="19"/>
        <v>0.93274848920778997</v>
      </c>
      <c r="P155" s="1">
        <f t="shared" ca="1" si="18"/>
        <v>2.272454201469527</v>
      </c>
      <c r="Z155" s="1">
        <v>1.82</v>
      </c>
      <c r="AA155" s="1">
        <f t="shared" si="20"/>
        <v>0.59883650108870401</v>
      </c>
      <c r="AB155" s="1">
        <f t="shared" si="21"/>
        <v>1.0898824319814413</v>
      </c>
      <c r="AC155" s="1"/>
      <c r="AD155" s="1"/>
    </row>
    <row r="156" spans="15:30" x14ac:dyDescent="0.25">
      <c r="O156" s="1">
        <f t="shared" ca="1" si="19"/>
        <v>0.27833395964707108</v>
      </c>
      <c r="P156" s="1">
        <f t="shared" ca="1" si="18"/>
        <v>0.67193010588214408</v>
      </c>
      <c r="Z156" s="1">
        <v>0.48000000000000398</v>
      </c>
      <c r="AA156" s="1">
        <f t="shared" si="20"/>
        <v>-0.7339691750801921</v>
      </c>
      <c r="AB156" s="1">
        <f t="shared" si="21"/>
        <v>-0.35230520403849513</v>
      </c>
      <c r="AC156" s="1"/>
      <c r="AD156" s="1"/>
    </row>
    <row r="157" spans="15:30" x14ac:dyDescent="0.25">
      <c r="O157" s="1">
        <f t="shared" ca="1" si="19"/>
        <v>0.71377335740309611</v>
      </c>
      <c r="P157" s="1">
        <f t="shared" ca="1" si="18"/>
        <v>1.400880441315459</v>
      </c>
      <c r="Z157" s="1">
        <v>0.85000000000000397</v>
      </c>
      <c r="AA157" s="1">
        <f t="shared" si="20"/>
        <v>-0.16251892949777025</v>
      </c>
      <c r="AB157" s="1">
        <f t="shared" si="21"/>
        <v>-0.13814109007310535</v>
      </c>
      <c r="AC157" s="1"/>
      <c r="AD157" s="1"/>
    </row>
    <row r="158" spans="15:30" x14ac:dyDescent="0.25">
      <c r="O158" s="1">
        <f t="shared" ca="1" si="19"/>
        <v>0.72704094107211448</v>
      </c>
      <c r="P158" s="1">
        <f t="shared" ca="1" si="18"/>
        <v>1.4323887805488378</v>
      </c>
      <c r="Z158" s="1">
        <v>1.22</v>
      </c>
      <c r="AA158" s="1">
        <f t="shared" si="20"/>
        <v>0.19885085874516517</v>
      </c>
      <c r="AB158" s="1">
        <f t="shared" si="21"/>
        <v>0.24259804766910151</v>
      </c>
      <c r="AC158" s="1"/>
      <c r="AD158" s="1"/>
    </row>
    <row r="159" spans="15:30" x14ac:dyDescent="0.25">
      <c r="O159" s="1">
        <f t="shared" ca="1" si="19"/>
        <v>0.59490404967539912</v>
      </c>
      <c r="P159" s="1">
        <f t="shared" ca="1" si="18"/>
        <v>1.158997364462639</v>
      </c>
      <c r="Z159" s="1">
        <v>0.99000000000000399</v>
      </c>
      <c r="AA159" s="1">
        <f t="shared" si="20"/>
        <v>-1.0050335853497412E-2</v>
      </c>
      <c r="AB159" s="1">
        <f t="shared" si="21"/>
        <v>-9.9498324949624777E-3</v>
      </c>
      <c r="AC159" s="1"/>
      <c r="AD159" s="1"/>
    </row>
    <row r="160" spans="15:30" x14ac:dyDescent="0.25">
      <c r="O160" s="1">
        <f t="shared" ca="1" si="19"/>
        <v>0.25130842585093516</v>
      </c>
      <c r="P160" s="1">
        <f t="shared" ca="1" si="18"/>
        <v>0.63291476521806511</v>
      </c>
      <c r="Z160" s="1">
        <v>0.55000000000000404</v>
      </c>
      <c r="AA160" s="1">
        <f t="shared" si="20"/>
        <v>-0.59783700075561308</v>
      </c>
      <c r="AB160" s="1">
        <f t="shared" si="21"/>
        <v>-0.32881035041558959</v>
      </c>
      <c r="AC160" s="1"/>
      <c r="AD160" s="1"/>
    </row>
    <row r="161" spans="15:30" x14ac:dyDescent="0.25">
      <c r="O161" s="1">
        <f t="shared" ca="1" si="19"/>
        <v>0.262260808791971</v>
      </c>
      <c r="P161" s="1">
        <f t="shared" ca="1" si="18"/>
        <v>0.64877447650911557</v>
      </c>
      <c r="Z161" s="1">
        <v>0.84000000000000496</v>
      </c>
      <c r="AA161" s="1">
        <f t="shared" si="20"/>
        <v>-0.17435338714477183</v>
      </c>
      <c r="AB161" s="1">
        <f t="shared" si="21"/>
        <v>-0.1464568452016092</v>
      </c>
      <c r="AC161" s="1"/>
      <c r="AD161" s="1"/>
    </row>
    <row r="162" spans="15:30" x14ac:dyDescent="0.25">
      <c r="O162" s="1">
        <f t="shared" ca="1" si="19"/>
        <v>0.2575586228275395</v>
      </c>
      <c r="P162" s="1">
        <f t="shared" ca="1" si="18"/>
        <v>0.64197482249464632</v>
      </c>
      <c r="Z162" s="1">
        <v>1.9</v>
      </c>
      <c r="AA162" s="1">
        <f t="shared" si="20"/>
        <v>0.64185388617239469</v>
      </c>
      <c r="AB162" s="1">
        <f t="shared" si="21"/>
        <v>1.21952238372755</v>
      </c>
      <c r="AC162" s="1"/>
      <c r="AD162" s="1"/>
    </row>
    <row r="163" spans="15:30" x14ac:dyDescent="0.25">
      <c r="O163" s="1">
        <f t="shared" ca="1" si="19"/>
        <v>1.230428418641627E-3</v>
      </c>
      <c r="P163" s="1">
        <f t="shared" ca="1" si="18"/>
        <v>6.4761334992146924E-2</v>
      </c>
      <c r="Z163" s="1">
        <v>1.2</v>
      </c>
      <c r="AA163" s="1">
        <f t="shared" si="20"/>
        <v>0.18232155679395459</v>
      </c>
      <c r="AB163" s="1">
        <f t="shared" si="21"/>
        <v>0.21878586815274551</v>
      </c>
      <c r="AC163" s="1"/>
      <c r="AD163" s="1"/>
    </row>
    <row r="164" spans="15:30" x14ac:dyDescent="0.25">
      <c r="O164" s="1">
        <f t="shared" ca="1" si="19"/>
        <v>0.51076748180684373</v>
      </c>
      <c r="P164" s="1">
        <f t="shared" ca="1" si="18"/>
        <v>1.0161733586352721</v>
      </c>
      <c r="Z164" s="1">
        <v>1.89</v>
      </c>
      <c r="AA164" s="1">
        <f t="shared" si="20"/>
        <v>0.636576829071551</v>
      </c>
      <c r="AB164" s="1">
        <f t="shared" si="21"/>
        <v>1.2031302069452314</v>
      </c>
      <c r="AC164" s="1"/>
      <c r="AD164" s="1"/>
    </row>
    <row r="165" spans="15:30" x14ac:dyDescent="0.25">
      <c r="O165" s="1">
        <f t="shared" ca="1" si="19"/>
        <v>1.917130242756282E-2</v>
      </c>
      <c r="P165" s="1">
        <f t="shared" ca="1" si="18"/>
        <v>0.18999509354769928</v>
      </c>
      <c r="Z165" s="1">
        <v>1.35</v>
      </c>
      <c r="AA165" s="1">
        <f t="shared" si="20"/>
        <v>0.30010459245033816</v>
      </c>
      <c r="AB165" s="1">
        <f t="shared" si="21"/>
        <v>0.40514119980795654</v>
      </c>
      <c r="AC165" s="1"/>
      <c r="AD165" s="1"/>
    </row>
    <row r="166" spans="15:30" x14ac:dyDescent="0.25">
      <c r="O166" s="1">
        <f t="shared" ca="1" si="19"/>
        <v>0.12661051207578278</v>
      </c>
      <c r="P166" s="1">
        <f t="shared" ca="1" si="18"/>
        <v>0.43992064839011824</v>
      </c>
      <c r="Z166" s="1">
        <v>2.75</v>
      </c>
      <c r="AA166" s="1">
        <f t="shared" si="20"/>
        <v>1.0116009116784799</v>
      </c>
      <c r="AB166" s="1">
        <f t="shared" si="21"/>
        <v>2.7819025071158197</v>
      </c>
      <c r="AC166" s="1"/>
      <c r="AD166" s="1"/>
    </row>
    <row r="167" spans="15:30" x14ac:dyDescent="0.25">
      <c r="O167" s="1">
        <f t="shared" ca="1" si="19"/>
        <v>0.8388014036536785</v>
      </c>
      <c r="P167" s="1">
        <f t="shared" ca="1" si="18"/>
        <v>1.7650073761173146</v>
      </c>
      <c r="Z167" s="1">
        <v>1.7</v>
      </c>
      <c r="AA167" s="1">
        <f t="shared" si="20"/>
        <v>0.53062825106217038</v>
      </c>
      <c r="AB167" s="1">
        <f t="shared" si="21"/>
        <v>0.90206802680568965</v>
      </c>
      <c r="AC167" s="1"/>
      <c r="AD167" s="1"/>
    </row>
    <row r="168" spans="15:30" x14ac:dyDescent="0.25">
      <c r="O168" s="1">
        <f t="shared" ca="1" si="19"/>
        <v>0.24715429221964036</v>
      </c>
      <c r="P168" s="1">
        <f t="shared" ca="1" si="18"/>
        <v>0.62687776916071003</v>
      </c>
      <c r="Z168" s="1">
        <v>1.34</v>
      </c>
      <c r="AA168" s="1">
        <f t="shared" si="20"/>
        <v>0.29266961396282004</v>
      </c>
      <c r="AB168" s="1">
        <f t="shared" si="21"/>
        <v>0.39217728271017888</v>
      </c>
      <c r="AC168" s="1"/>
      <c r="AD168" s="1"/>
    </row>
    <row r="169" spans="15:30" x14ac:dyDescent="0.25">
      <c r="O169" s="1">
        <f t="shared" ca="1" si="19"/>
        <v>9.6116625905846576E-2</v>
      </c>
      <c r="P169" s="1">
        <f t="shared" ca="1" si="18"/>
        <v>0.3849639933389194</v>
      </c>
      <c r="Z169" s="1">
        <v>1.3</v>
      </c>
      <c r="AA169" s="1">
        <f t="shared" si="20"/>
        <v>0.26236426446749106</v>
      </c>
      <c r="AB169" s="1">
        <f t="shared" si="21"/>
        <v>0.34107354380773841</v>
      </c>
      <c r="AC169" s="1"/>
      <c r="AD169" s="1"/>
    </row>
    <row r="170" spans="15:30" x14ac:dyDescent="0.25">
      <c r="O170" s="1">
        <f t="shared" ca="1" si="19"/>
        <v>0.63427259661789348</v>
      </c>
      <c r="P170" s="1">
        <f t="shared" ca="1" si="18"/>
        <v>1.2325672322979315</v>
      </c>
      <c r="Z170" s="1">
        <v>0.54000000000000703</v>
      </c>
      <c r="AA170" s="1">
        <f t="shared" si="20"/>
        <v>-0.61618613942380396</v>
      </c>
      <c r="AB170" s="1">
        <f t="shared" si="21"/>
        <v>-0.33274051528885845</v>
      </c>
      <c r="AC170" s="1"/>
      <c r="AD170" s="1"/>
    </row>
    <row r="171" spans="15:30" x14ac:dyDescent="0.25">
      <c r="O171" s="1">
        <f t="shared" ca="1" si="19"/>
        <v>0.44937720881561505</v>
      </c>
      <c r="P171" s="1">
        <f t="shared" ca="1" si="18"/>
        <v>0.92058116654320798</v>
      </c>
      <c r="Z171" s="1">
        <v>0.54000000000000703</v>
      </c>
      <c r="AA171" s="1">
        <f t="shared" si="20"/>
        <v>-0.61618613942380396</v>
      </c>
      <c r="AB171" s="1">
        <f t="shared" si="21"/>
        <v>-0.33274051528885845</v>
      </c>
      <c r="AC171" s="1"/>
      <c r="AD171" s="1"/>
    </row>
    <row r="172" spans="15:30" x14ac:dyDescent="0.25">
      <c r="O172" s="1">
        <f t="shared" ca="1" si="19"/>
        <v>0.45248739082182565</v>
      </c>
      <c r="P172" s="1">
        <f t="shared" ca="1" si="18"/>
        <v>0.92529631689871661</v>
      </c>
      <c r="Z172" s="1">
        <v>0.69000000000000705</v>
      </c>
      <c r="AA172" s="1">
        <f t="shared" si="20"/>
        <v>-0.37106368139082174</v>
      </c>
      <c r="AB172" s="1">
        <f t="shared" si="21"/>
        <v>-0.25603394015966963</v>
      </c>
      <c r="AC172" s="1"/>
      <c r="AD172" s="1"/>
    </row>
    <row r="173" spans="15:30" x14ac:dyDescent="0.25">
      <c r="O173" s="1">
        <f t="shared" ca="1" si="19"/>
        <v>2.8374340948292387E-2</v>
      </c>
      <c r="P173" s="1">
        <f t="shared" ca="1" si="18"/>
        <v>0.22374627710678122</v>
      </c>
      <c r="Z173" s="1">
        <v>0.35000000000000703</v>
      </c>
      <c r="AA173" s="1">
        <f t="shared" si="20"/>
        <v>-1.0498221244986576</v>
      </c>
      <c r="AB173" s="1">
        <f t="shared" si="21"/>
        <v>-0.36743774357453757</v>
      </c>
      <c r="AC173" s="1"/>
      <c r="AD173" s="1"/>
    </row>
    <row r="174" spans="15:30" x14ac:dyDescent="0.25">
      <c r="O174" s="1">
        <f t="shared" ca="1" si="19"/>
        <v>0.31707215163941249</v>
      </c>
      <c r="P174" s="1">
        <f t="shared" ca="1" si="18"/>
        <v>0.72743143301296886</v>
      </c>
      <c r="Z174" s="1">
        <v>1.65</v>
      </c>
      <c r="AA174" s="1">
        <f t="shared" si="20"/>
        <v>0.50077528791248915</v>
      </c>
      <c r="AB174" s="1">
        <f t="shared" si="21"/>
        <v>0.82627922505560703</v>
      </c>
      <c r="AC174" s="1"/>
      <c r="AD174" s="1"/>
    </row>
    <row r="175" spans="15:30" x14ac:dyDescent="0.25">
      <c r="O175" s="1">
        <f t="shared" ca="1" si="19"/>
        <v>0.32631617098498811</v>
      </c>
      <c r="P175" s="1">
        <f t="shared" ca="1" si="18"/>
        <v>0.74066232576818303</v>
      </c>
      <c r="Z175" s="1">
        <v>0.93000000000000704</v>
      </c>
      <c r="AA175" s="1">
        <f t="shared" si="20"/>
        <v>-7.2570692834827852E-2</v>
      </c>
      <c r="AB175" s="1">
        <f t="shared" si="21"/>
        <v>-6.7490744336390407E-2</v>
      </c>
      <c r="AC175" s="1"/>
      <c r="AD175" s="1"/>
    </row>
    <row r="176" spans="15:30" x14ac:dyDescent="0.25">
      <c r="O176" s="1">
        <f t="shared" ca="1" si="19"/>
        <v>0.73542329307093768</v>
      </c>
      <c r="P176" s="1">
        <f t="shared" ca="1" si="18"/>
        <v>1.452929776369281</v>
      </c>
      <c r="Z176" s="1">
        <v>0.73000000000000698</v>
      </c>
      <c r="AA176" s="1">
        <f t="shared" si="20"/>
        <v>-0.31471074483969069</v>
      </c>
      <c r="AB176" s="1">
        <f t="shared" si="21"/>
        <v>-0.2297388437329764</v>
      </c>
      <c r="AC176" s="1"/>
      <c r="AD176" s="1"/>
    </row>
    <row r="177" spans="15:30" x14ac:dyDescent="0.25">
      <c r="O177" s="1">
        <f t="shared" ca="1" si="19"/>
        <v>0.57634000476000014</v>
      </c>
      <c r="P177" s="1">
        <f t="shared" ca="1" si="18"/>
        <v>1.1259863629685853</v>
      </c>
      <c r="Z177" s="1">
        <v>1.37</v>
      </c>
      <c r="AA177" s="1">
        <f t="shared" si="20"/>
        <v>0.3148107398400336</v>
      </c>
      <c r="AB177" s="1">
        <f t="shared" si="21"/>
        <v>0.43129071358084609</v>
      </c>
      <c r="AC177" s="1"/>
      <c r="AD177" s="1"/>
    </row>
    <row r="178" spans="15:30" x14ac:dyDescent="0.25">
      <c r="O178" s="1">
        <f t="shared" ca="1" si="19"/>
        <v>0.36884664582686144</v>
      </c>
      <c r="P178" s="1">
        <f t="shared" ca="1" si="18"/>
        <v>0.80178871093499227</v>
      </c>
      <c r="Z178" s="1">
        <v>1.24</v>
      </c>
      <c r="AA178" s="1">
        <f t="shared" si="20"/>
        <v>0.21511137961694549</v>
      </c>
      <c r="AB178" s="1">
        <f t="shared" si="21"/>
        <v>0.26673811072501241</v>
      </c>
      <c r="AC178" s="1"/>
      <c r="AD178" s="1"/>
    </row>
    <row r="179" spans="15:30" x14ac:dyDescent="0.25">
      <c r="O179" s="1">
        <f t="shared" ca="1" si="19"/>
        <v>0.12454588892565577</v>
      </c>
      <c r="P179" s="1">
        <f t="shared" ca="1" si="18"/>
        <v>0.43636156703973855</v>
      </c>
      <c r="Z179" s="1">
        <v>0.39000000000000701</v>
      </c>
      <c r="AA179" s="1">
        <f t="shared" si="20"/>
        <v>-0.94160853985842696</v>
      </c>
      <c r="AB179" s="1">
        <f t="shared" si="21"/>
        <v>-0.36722733054479312</v>
      </c>
      <c r="AC179" s="1"/>
      <c r="AD179" s="1"/>
    </row>
    <row r="180" spans="15:30" x14ac:dyDescent="0.25">
      <c r="O180" s="1">
        <f t="shared" ca="1" si="19"/>
        <v>0.1460824042997978</v>
      </c>
      <c r="P180" s="1">
        <f t="shared" ca="1" si="18"/>
        <v>0.4726003565548238</v>
      </c>
      <c r="Z180" s="1">
        <v>0.82000000000000695</v>
      </c>
      <c r="AA180" s="1">
        <f t="shared" si="20"/>
        <v>-0.1984509387238298</v>
      </c>
      <c r="AB180" s="1">
        <f t="shared" si="21"/>
        <v>-0.16272976975354181</v>
      </c>
      <c r="AC180" s="1"/>
      <c r="AD180" s="1"/>
    </row>
    <row r="181" spans="15:30" x14ac:dyDescent="0.25">
      <c r="O181" s="1">
        <f t="shared" ca="1" si="19"/>
        <v>9.9984403798581312E-2</v>
      </c>
      <c r="P181" s="1">
        <f t="shared" ca="1" si="18"/>
        <v>0.39226006122874008</v>
      </c>
      <c r="Z181" s="1">
        <v>1.04</v>
      </c>
      <c r="AA181" s="1">
        <f t="shared" si="20"/>
        <v>3.9220713153281329E-2</v>
      </c>
      <c r="AB181" s="1">
        <f t="shared" si="21"/>
        <v>4.0789541679412587E-2</v>
      </c>
      <c r="AC181" s="1"/>
      <c r="AD181" s="1"/>
    </row>
    <row r="182" spans="15:30" x14ac:dyDescent="0.25">
      <c r="O182" s="1">
        <f t="shared" ca="1" si="19"/>
        <v>0.35479803439333257</v>
      </c>
      <c r="P182" s="1">
        <f t="shared" ca="1" si="18"/>
        <v>0.78152884122368538</v>
      </c>
      <c r="Z182" s="1">
        <v>0.50000000000000699</v>
      </c>
      <c r="AA182" s="1">
        <f t="shared" si="20"/>
        <v>-0.6931471805599313</v>
      </c>
      <c r="AB182" s="1">
        <f t="shared" si="21"/>
        <v>-0.34657359027997048</v>
      </c>
      <c r="AC182" s="1"/>
      <c r="AD182" s="1"/>
    </row>
    <row r="183" spans="15:30" x14ac:dyDescent="0.25">
      <c r="O183" s="1">
        <f t="shared" ca="1" si="19"/>
        <v>0.17046626262557207</v>
      </c>
      <c r="P183" s="1">
        <f t="shared" ca="1" si="18"/>
        <v>0.51170281037815823</v>
      </c>
      <c r="Z183" s="1">
        <v>0.90000000000000602</v>
      </c>
      <c r="AA183" s="1">
        <f t="shared" si="20"/>
        <v>-0.10536051565781962</v>
      </c>
      <c r="AB183" s="1">
        <f t="shared" si="21"/>
        <v>-9.4824464092038291E-2</v>
      </c>
      <c r="AC183" s="1"/>
      <c r="AD183" s="1"/>
    </row>
    <row r="184" spans="15:30" x14ac:dyDescent="0.25">
      <c r="O184" s="1">
        <f t="shared" ca="1" si="19"/>
        <v>0.11010391222464633</v>
      </c>
      <c r="P184" s="1">
        <f t="shared" ca="1" si="18"/>
        <v>0.41086023931972088</v>
      </c>
      <c r="Z184" s="1">
        <v>0.61000000000000598</v>
      </c>
      <c r="AA184" s="1">
        <f t="shared" si="20"/>
        <v>-0.49429632181477029</v>
      </c>
      <c r="AB184" s="1">
        <f t="shared" si="21"/>
        <v>-0.30152075630701286</v>
      </c>
      <c r="AC184" s="1"/>
      <c r="AD184" s="1"/>
    </row>
    <row r="185" spans="15:30" x14ac:dyDescent="0.25">
      <c r="O185" s="1">
        <f t="shared" ca="1" si="19"/>
        <v>0.67259012029741883</v>
      </c>
      <c r="P185" s="1">
        <f t="shared" ca="1" si="18"/>
        <v>1.3098296134827347</v>
      </c>
      <c r="Z185" s="1">
        <v>1.49</v>
      </c>
      <c r="AA185" s="1">
        <f t="shared" si="20"/>
        <v>0.39877611995736778</v>
      </c>
      <c r="AB185" s="1">
        <f t="shared" si="21"/>
        <v>0.59417641873647797</v>
      </c>
      <c r="AC185" s="1"/>
      <c r="AD185" s="1"/>
    </row>
    <row r="186" spans="15:30" x14ac:dyDescent="0.25">
      <c r="O186" s="1">
        <f t="shared" ca="1" si="19"/>
        <v>5.3008015978313727E-2</v>
      </c>
      <c r="P186" s="1">
        <f t="shared" ca="1" si="18"/>
        <v>0.29312711428555499</v>
      </c>
      <c r="Z186" s="1">
        <v>0.80000000000000604</v>
      </c>
      <c r="AA186" s="1">
        <f t="shared" si="20"/>
        <v>-0.22314355131420222</v>
      </c>
      <c r="AB186" s="1">
        <f t="shared" si="21"/>
        <v>-0.17851484105136312</v>
      </c>
      <c r="AC186" s="1"/>
      <c r="AD186" s="1"/>
    </row>
    <row r="187" spans="15:30" x14ac:dyDescent="0.25">
      <c r="O187" s="1">
        <f t="shared" ca="1" si="19"/>
        <v>0.61161975138694058</v>
      </c>
      <c r="P187" s="1">
        <f t="shared" ca="1" si="18"/>
        <v>1.1896012661565005</v>
      </c>
      <c r="Z187" s="1">
        <v>3.9</v>
      </c>
      <c r="AA187" s="1">
        <f t="shared" si="20"/>
        <v>1.3609765531356006</v>
      </c>
      <c r="AB187" s="1">
        <f t="shared" si="21"/>
        <v>5.3078085572288423</v>
      </c>
      <c r="AC187" s="1"/>
      <c r="AD187" s="1"/>
    </row>
    <row r="188" spans="15:30" x14ac:dyDescent="0.25">
      <c r="O188" s="1">
        <f t="shared" ca="1" si="19"/>
        <v>0.95155852166515398</v>
      </c>
      <c r="P188" s="1">
        <f t="shared" ca="1" si="18"/>
        <v>2.4537409875470049</v>
      </c>
      <c r="Z188" s="1">
        <v>1.26</v>
      </c>
      <c r="AA188" s="1">
        <f t="shared" si="20"/>
        <v>0.23111172096338664</v>
      </c>
      <c r="AB188" s="1">
        <f t="shared" si="21"/>
        <v>0.29120076841386716</v>
      </c>
      <c r="AC188" s="1"/>
      <c r="AD188" s="1"/>
    </row>
    <row r="189" spans="15:30" x14ac:dyDescent="0.25">
      <c r="O189" s="1">
        <f t="shared" ca="1" si="19"/>
        <v>0.27496970701897339</v>
      </c>
      <c r="P189" s="1">
        <f t="shared" ca="1" si="18"/>
        <v>0.66709303421391342</v>
      </c>
      <c r="Z189" s="1">
        <v>1</v>
      </c>
      <c r="AA189" s="1">
        <f t="shared" si="20"/>
        <v>0</v>
      </c>
      <c r="AB189" s="1">
        <f t="shared" si="21"/>
        <v>0</v>
      </c>
      <c r="AC189" s="1"/>
      <c r="AD189" s="1"/>
    </row>
    <row r="190" spans="15:30" x14ac:dyDescent="0.25">
      <c r="O190" s="1">
        <f t="shared" ca="1" si="19"/>
        <v>0.2347986922913482</v>
      </c>
      <c r="P190" s="1">
        <f t="shared" ca="1" si="18"/>
        <v>0.60883845759825028</v>
      </c>
      <c r="Z190" s="1">
        <v>1.49</v>
      </c>
      <c r="AA190" s="1">
        <f t="shared" si="20"/>
        <v>0.39877611995736778</v>
      </c>
      <c r="AB190" s="1">
        <f t="shared" si="21"/>
        <v>0.59417641873647797</v>
      </c>
      <c r="AC190" s="1"/>
      <c r="AD190" s="1"/>
    </row>
    <row r="191" spans="15:30" x14ac:dyDescent="0.25">
      <c r="O191" s="1">
        <f t="shared" ca="1" si="19"/>
        <v>0.86694599681313689</v>
      </c>
      <c r="P191" s="1">
        <f t="shared" ca="1" si="18"/>
        <v>1.880207517548413</v>
      </c>
      <c r="Z191" s="1">
        <v>0.80000000000000704</v>
      </c>
      <c r="AA191" s="1">
        <f t="shared" si="20"/>
        <v>-0.22314355131420097</v>
      </c>
      <c r="AB191" s="1">
        <f t="shared" si="21"/>
        <v>-0.17851484105136234</v>
      </c>
      <c r="AC191" s="1"/>
      <c r="AD191" s="1"/>
    </row>
    <row r="192" spans="15:30" x14ac:dyDescent="0.25">
      <c r="O192" s="1">
        <f t="shared" ca="1" si="19"/>
        <v>0.80855049990409555</v>
      </c>
      <c r="P192" s="1">
        <f t="shared" ca="1" si="18"/>
        <v>1.6593522191705332</v>
      </c>
      <c r="Z192" s="1">
        <v>0.760000000000008</v>
      </c>
      <c r="AA192" s="1">
        <f t="shared" si="20"/>
        <v>-0.27443684570174975</v>
      </c>
      <c r="AB192" s="1">
        <f t="shared" si="21"/>
        <v>-0.20857200273333201</v>
      </c>
      <c r="AC192" s="1"/>
      <c r="AD192" s="1"/>
    </row>
    <row r="193" spans="15:30" x14ac:dyDescent="0.25">
      <c r="O193" s="1">
        <f t="shared" ca="1" si="19"/>
        <v>0.87333837038201134</v>
      </c>
      <c r="P193" s="1">
        <f t="shared" ca="1" si="18"/>
        <v>1.9093637766226126</v>
      </c>
      <c r="Z193" s="1">
        <v>0.96000000000000696</v>
      </c>
      <c r="AA193" s="1">
        <f t="shared" si="20"/>
        <v>-4.082199452024788E-2</v>
      </c>
      <c r="AB193" s="1">
        <f t="shared" si="21"/>
        <v>-3.9189114739438251E-2</v>
      </c>
      <c r="AC193" s="1"/>
      <c r="AD193" s="1"/>
    </row>
    <row r="194" spans="15:30" x14ac:dyDescent="0.25">
      <c r="O194" s="1">
        <f t="shared" ca="1" si="19"/>
        <v>0.8442427675659584</v>
      </c>
      <c r="P194" s="1">
        <f t="shared" ca="1" si="18"/>
        <v>1.7858179862600099</v>
      </c>
      <c r="Z194" s="1">
        <v>0.80000000000000804</v>
      </c>
      <c r="AA194" s="1">
        <f t="shared" si="20"/>
        <v>-0.22314355131419972</v>
      </c>
      <c r="AB194" s="1">
        <f t="shared" si="21"/>
        <v>-0.17851484105136156</v>
      </c>
      <c r="AC194" s="1"/>
      <c r="AD194" s="1"/>
    </row>
    <row r="195" spans="15:30" x14ac:dyDescent="0.25">
      <c r="O195" s="1">
        <f t="shared" ca="1" si="19"/>
        <v>0.41600622327261305</v>
      </c>
      <c r="P195" s="1">
        <f t="shared" ca="1" si="18"/>
        <v>0.87066837792463858</v>
      </c>
      <c r="Z195" s="1">
        <v>0.97000000000000797</v>
      </c>
      <c r="AA195" s="1">
        <f t="shared" si="20"/>
        <v>-3.0459207484700334E-2</v>
      </c>
      <c r="AB195" s="1">
        <f t="shared" si="21"/>
        <v>-2.9545431260159568E-2</v>
      </c>
      <c r="AC195" s="1"/>
      <c r="AD195" s="1"/>
    </row>
    <row r="196" spans="15:30" x14ac:dyDescent="0.25">
      <c r="O196" s="1">
        <f t="shared" ca="1" si="19"/>
        <v>0.98006340652079782</v>
      </c>
      <c r="P196" s="1">
        <f t="shared" ref="P196:P259" ca="1" si="22">_xlfn.GAMMA.INV(O196,O$1,O$2)</f>
        <v>2.9277532161846724</v>
      </c>
      <c r="Z196" s="1">
        <v>0.25000000000000799</v>
      </c>
      <c r="AA196" s="1">
        <f t="shared" si="20"/>
        <v>-1.3862943611198586</v>
      </c>
      <c r="AB196" s="1">
        <f t="shared" si="21"/>
        <v>-0.34657359027997575</v>
      </c>
      <c r="AC196" s="1"/>
      <c r="AD196" s="1"/>
    </row>
    <row r="197" spans="15:30" x14ac:dyDescent="0.25">
      <c r="O197" s="1">
        <f t="shared" ref="O197:O260" ca="1" si="23">RAND()</f>
        <v>0.70244374384659602</v>
      </c>
      <c r="P197" s="1">
        <f t="shared" ca="1" si="22"/>
        <v>1.3748725186885482</v>
      </c>
      <c r="Z197" s="1">
        <v>1.01</v>
      </c>
      <c r="AA197" s="1">
        <f t="shared" ref="AA197:AA260" si="24">LN(Z197)</f>
        <v>9.950330853168092E-3</v>
      </c>
      <c r="AB197" s="1">
        <f t="shared" ref="AB197:AB260" si="25">Z197*AA197</f>
        <v>1.0049834161699772E-2</v>
      </c>
      <c r="AC197" s="1"/>
      <c r="AD197" s="1"/>
    </row>
    <row r="198" spans="15:30" x14ac:dyDescent="0.25">
      <c r="O198" s="1">
        <f t="shared" ca="1" si="23"/>
        <v>0.82025744709160209</v>
      </c>
      <c r="P198" s="1">
        <f t="shared" ca="1" si="22"/>
        <v>1.6984029813521062</v>
      </c>
      <c r="Z198" s="1">
        <v>1.86</v>
      </c>
      <c r="AA198" s="1">
        <f t="shared" si="24"/>
        <v>0.62057648772510998</v>
      </c>
      <c r="AB198" s="1">
        <f t="shared" si="25"/>
        <v>1.1542722671687047</v>
      </c>
      <c r="AC198" s="1"/>
      <c r="AD198" s="1"/>
    </row>
    <row r="199" spans="15:30" x14ac:dyDescent="0.25">
      <c r="O199" s="1">
        <f t="shared" ca="1" si="23"/>
        <v>0.58014724630544312</v>
      </c>
      <c r="P199" s="1">
        <f t="shared" ca="1" si="22"/>
        <v>1.1326777361845821</v>
      </c>
      <c r="Z199" s="1">
        <v>1.59</v>
      </c>
      <c r="AA199" s="1">
        <f t="shared" si="24"/>
        <v>0.46373401623214022</v>
      </c>
      <c r="AB199" s="1">
        <f t="shared" si="25"/>
        <v>0.73733708580910295</v>
      </c>
      <c r="AC199" s="1"/>
      <c r="AD199" s="1"/>
    </row>
    <row r="200" spans="15:30" x14ac:dyDescent="0.25">
      <c r="O200" s="1">
        <f t="shared" ca="1" si="23"/>
        <v>0.92774044480931905</v>
      </c>
      <c r="P200" s="1">
        <f t="shared" ca="1" si="22"/>
        <v>2.2322139490748145</v>
      </c>
      <c r="Z200" s="1">
        <v>1</v>
      </c>
      <c r="AA200" s="1">
        <f t="shared" si="24"/>
        <v>0</v>
      </c>
      <c r="AB200" s="1">
        <f t="shared" si="25"/>
        <v>0</v>
      </c>
      <c r="AC200" s="1"/>
      <c r="AD200" s="1"/>
    </row>
    <row r="201" spans="15:30" x14ac:dyDescent="0.25">
      <c r="O201" s="1">
        <f t="shared" ca="1" si="23"/>
        <v>0.1610008399478503</v>
      </c>
      <c r="P201" s="1">
        <f t="shared" ca="1" si="22"/>
        <v>0.49672722118757517</v>
      </c>
      <c r="Z201" s="1">
        <v>2.59</v>
      </c>
      <c r="AA201" s="1">
        <f t="shared" si="24"/>
        <v>0.95165787571144633</v>
      </c>
      <c r="AB201" s="1">
        <f t="shared" si="25"/>
        <v>2.4647938980926458</v>
      </c>
      <c r="AC201" s="1"/>
      <c r="AD201" s="1"/>
    </row>
    <row r="202" spans="15:30" x14ac:dyDescent="0.25">
      <c r="O202" s="1">
        <f t="shared" ca="1" si="23"/>
        <v>0.7719924490581479</v>
      </c>
      <c r="P202" s="1">
        <f t="shared" ca="1" si="22"/>
        <v>1.5492463350258061</v>
      </c>
      <c r="Z202" s="1">
        <v>1.3</v>
      </c>
      <c r="AA202" s="1">
        <f t="shared" si="24"/>
        <v>0.26236426446749106</v>
      </c>
      <c r="AB202" s="1">
        <f t="shared" si="25"/>
        <v>0.34107354380773841</v>
      </c>
      <c r="AC202" s="1"/>
      <c r="AD202" s="1"/>
    </row>
    <row r="203" spans="15:30" x14ac:dyDescent="0.25">
      <c r="O203" s="1">
        <f t="shared" ca="1" si="23"/>
        <v>0.51672887846500981</v>
      </c>
      <c r="P203" s="1">
        <f t="shared" ca="1" si="22"/>
        <v>1.0257822723447132</v>
      </c>
      <c r="Z203" s="1">
        <v>1.2301</v>
      </c>
      <c r="AA203" s="1">
        <f t="shared" si="24"/>
        <v>0.20709546689260225</v>
      </c>
      <c r="AB203" s="1">
        <f t="shared" si="25"/>
        <v>0.25474813382459</v>
      </c>
      <c r="AC203" s="1"/>
      <c r="AD203" s="1"/>
    </row>
    <row r="204" spans="15:30" x14ac:dyDescent="0.25">
      <c r="O204" s="1">
        <f t="shared" ca="1" si="23"/>
        <v>0.6551020886697122</v>
      </c>
      <c r="P204" s="1">
        <f t="shared" ca="1" si="22"/>
        <v>1.2737863278126791</v>
      </c>
      <c r="Z204" s="1">
        <v>0.90020000000000899</v>
      </c>
      <c r="AA204" s="1">
        <f t="shared" si="24"/>
        <v>-0.10513831812329474</v>
      </c>
      <c r="AB204" s="1">
        <f t="shared" si="25"/>
        <v>-9.4645513974590881E-2</v>
      </c>
      <c r="AC204" s="1"/>
      <c r="AD204" s="1"/>
    </row>
    <row r="205" spans="15:30" x14ac:dyDescent="0.25">
      <c r="O205" s="1">
        <f t="shared" ca="1" si="23"/>
        <v>0.32378124857883339</v>
      </c>
      <c r="P205" s="1">
        <f t="shared" ca="1" si="22"/>
        <v>0.73703333614340139</v>
      </c>
      <c r="Z205" s="1">
        <v>1.87</v>
      </c>
      <c r="AA205" s="1">
        <f t="shared" si="24"/>
        <v>0.62593843086649537</v>
      </c>
      <c r="AB205" s="1">
        <f t="shared" si="25"/>
        <v>1.1705048657203465</v>
      </c>
      <c r="AC205" s="1"/>
      <c r="AD205" s="1"/>
    </row>
    <row r="206" spans="15:30" x14ac:dyDescent="0.25">
      <c r="O206" s="1">
        <f t="shared" ca="1" si="23"/>
        <v>0.8036905156926839</v>
      </c>
      <c r="P206" s="1">
        <f t="shared" ca="1" si="22"/>
        <v>1.6437391457797901</v>
      </c>
      <c r="Z206" s="1">
        <v>0.360300000000008</v>
      </c>
      <c r="AA206" s="1">
        <f t="shared" si="24"/>
        <v>-1.0208182612280674</v>
      </c>
      <c r="AB206" s="1">
        <f t="shared" si="25"/>
        <v>-0.36780081952048088</v>
      </c>
      <c r="AC206" s="1"/>
      <c r="AD206" s="1"/>
    </row>
    <row r="207" spans="15:30" x14ac:dyDescent="0.25">
      <c r="O207" s="1">
        <f t="shared" ca="1" si="23"/>
        <v>0.22853290840019758</v>
      </c>
      <c r="P207" s="1">
        <f t="shared" ca="1" si="22"/>
        <v>0.59963573078783572</v>
      </c>
      <c r="Z207" s="1">
        <v>0.65000000000000802</v>
      </c>
      <c r="AA207" s="1">
        <f t="shared" si="24"/>
        <v>-0.4307829160924419</v>
      </c>
      <c r="AB207" s="1">
        <f t="shared" si="25"/>
        <v>-0.28000889546009067</v>
      </c>
      <c r="AC207" s="1"/>
      <c r="AD207" s="1"/>
    </row>
    <row r="208" spans="15:30" x14ac:dyDescent="0.25">
      <c r="O208" s="1">
        <f t="shared" ca="1" si="23"/>
        <v>0.59820858868373838</v>
      </c>
      <c r="P208" s="1">
        <f t="shared" ca="1" si="22"/>
        <v>1.1649785125411425</v>
      </c>
      <c r="Z208" s="1">
        <v>1.05</v>
      </c>
      <c r="AA208" s="1">
        <f t="shared" si="24"/>
        <v>4.8790164169432049E-2</v>
      </c>
      <c r="AB208" s="1">
        <f t="shared" si="25"/>
        <v>5.1229672377903657E-2</v>
      </c>
      <c r="AC208" s="1"/>
      <c r="AD208" s="1"/>
    </row>
    <row r="209" spans="15:30" x14ac:dyDescent="0.25">
      <c r="O209" s="1">
        <f t="shared" ca="1" si="23"/>
        <v>0.94520784113392953</v>
      </c>
      <c r="P209" s="1">
        <f t="shared" ca="1" si="22"/>
        <v>2.3861297568132684</v>
      </c>
      <c r="Z209" s="1">
        <v>0.42000000000000798</v>
      </c>
      <c r="AA209" s="1">
        <f t="shared" si="24"/>
        <v>-0.86750056770470407</v>
      </c>
      <c r="AB209" s="1">
        <f t="shared" si="25"/>
        <v>-0.36435023843598263</v>
      </c>
      <c r="AC209" s="1"/>
      <c r="AD209" s="1"/>
    </row>
    <row r="210" spans="15:30" x14ac:dyDescent="0.25">
      <c r="O210" s="1">
        <f t="shared" ca="1" si="23"/>
        <v>0.88925161986888501</v>
      </c>
      <c r="P210" s="1">
        <f t="shared" ca="1" si="22"/>
        <v>1.9881119703000929</v>
      </c>
      <c r="Z210" s="1">
        <v>0.48010000000000902</v>
      </c>
      <c r="AA210" s="1">
        <f t="shared" si="24"/>
        <v>-0.73376086344522362</v>
      </c>
      <c r="AB210" s="1">
        <f t="shared" si="25"/>
        <v>-0.3522785905400585</v>
      </c>
      <c r="AC210" s="1"/>
      <c r="AD210" s="1"/>
    </row>
    <row r="211" spans="15:30" x14ac:dyDescent="0.25">
      <c r="O211" s="1">
        <f t="shared" ca="1" si="23"/>
        <v>0.17912632880114066</v>
      </c>
      <c r="P211" s="1">
        <f t="shared" ca="1" si="22"/>
        <v>0.52521021748990027</v>
      </c>
      <c r="Z211" s="1">
        <v>1.1301000000000001</v>
      </c>
      <c r="AA211" s="1">
        <f t="shared" si="24"/>
        <v>0.12230612438396812</v>
      </c>
      <c r="AB211" s="1">
        <f t="shared" si="25"/>
        <v>0.13821815116632238</v>
      </c>
      <c r="AC211" s="1"/>
      <c r="AD211" s="1"/>
    </row>
    <row r="212" spans="15:30" x14ac:dyDescent="0.25">
      <c r="O212" s="1">
        <f t="shared" ca="1" si="23"/>
        <v>0.24056324091044679</v>
      </c>
      <c r="P212" s="1">
        <f t="shared" ca="1" si="22"/>
        <v>0.61727134371945636</v>
      </c>
      <c r="Z212" s="1">
        <v>1.0202</v>
      </c>
      <c r="AA212" s="1">
        <f t="shared" si="24"/>
        <v>1.9998686506689123E-2</v>
      </c>
      <c r="AB212" s="1">
        <f t="shared" si="25"/>
        <v>2.0402659974124243E-2</v>
      </c>
      <c r="AC212" s="1"/>
      <c r="AD212" s="1"/>
    </row>
    <row r="213" spans="15:30" x14ac:dyDescent="0.25">
      <c r="O213" s="1">
        <f t="shared" ca="1" si="23"/>
        <v>9.0371598244014195E-2</v>
      </c>
      <c r="P213" s="1">
        <f t="shared" ca="1" si="22"/>
        <v>0.37391177454306901</v>
      </c>
      <c r="Z213" s="1">
        <v>1.3803000000000001</v>
      </c>
      <c r="AA213" s="1">
        <f t="shared" si="24"/>
        <v>0.32230086684739562</v>
      </c>
      <c r="AB213" s="1">
        <f t="shared" si="25"/>
        <v>0.44487188650946019</v>
      </c>
      <c r="AC213" s="1"/>
      <c r="AD213" s="1"/>
    </row>
    <row r="214" spans="15:30" x14ac:dyDescent="0.25">
      <c r="O214" s="1">
        <f t="shared" ca="1" si="23"/>
        <v>0.6963360864853595</v>
      </c>
      <c r="P214" s="1">
        <f t="shared" ca="1" si="22"/>
        <v>1.3611707092616261</v>
      </c>
      <c r="Z214" s="1">
        <v>1.2201</v>
      </c>
      <c r="AA214" s="1">
        <f t="shared" si="24"/>
        <v>0.19893282259915146</v>
      </c>
      <c r="AB214" s="1">
        <f t="shared" si="25"/>
        <v>0.24271793685322468</v>
      </c>
      <c r="AC214" s="1"/>
      <c r="AD214" s="1"/>
    </row>
    <row r="215" spans="15:30" x14ac:dyDescent="0.25">
      <c r="O215" s="1">
        <f t="shared" ca="1" si="23"/>
        <v>0.66481704311388146</v>
      </c>
      <c r="P215" s="1">
        <f t="shared" ca="1" si="22"/>
        <v>1.2936365484682655</v>
      </c>
      <c r="Z215" s="1">
        <v>1.5002</v>
      </c>
      <c r="AA215" s="1">
        <f t="shared" si="24"/>
        <v>0.40559843255339884</v>
      </c>
      <c r="AB215" s="1">
        <f t="shared" si="25"/>
        <v>0.60847876851660887</v>
      </c>
      <c r="AC215" s="1"/>
      <c r="AD215" s="1"/>
    </row>
    <row r="216" spans="15:30" x14ac:dyDescent="0.25">
      <c r="O216" s="1">
        <f t="shared" ca="1" si="23"/>
        <v>0.40320830683485476</v>
      </c>
      <c r="P216" s="1">
        <f t="shared" ca="1" si="22"/>
        <v>0.85181342123467196</v>
      </c>
      <c r="Z216" s="1">
        <v>0.37000000000000899</v>
      </c>
      <c r="AA216" s="1">
        <f t="shared" si="24"/>
        <v>-0.99425227334384259</v>
      </c>
      <c r="AB216" s="1">
        <f t="shared" si="25"/>
        <v>-0.36787334113723069</v>
      </c>
      <c r="AC216" s="1"/>
      <c r="AD216" s="1"/>
    </row>
    <row r="217" spans="15:30" x14ac:dyDescent="0.25">
      <c r="O217" s="1">
        <f t="shared" ca="1" si="23"/>
        <v>0.82265984860478991</v>
      </c>
      <c r="P217" s="1">
        <f t="shared" ca="1" si="22"/>
        <v>1.7066861754558664</v>
      </c>
      <c r="Z217" s="1">
        <v>0.74000000000000898</v>
      </c>
      <c r="AA217" s="1">
        <f t="shared" si="24"/>
        <v>-0.30110509278390946</v>
      </c>
      <c r="AB217" s="1">
        <f t="shared" si="25"/>
        <v>-0.2228177686600957</v>
      </c>
      <c r="AC217" s="1"/>
      <c r="AD217" s="1"/>
    </row>
    <row r="218" spans="15:30" x14ac:dyDescent="0.25">
      <c r="O218" s="1">
        <f t="shared" ca="1" si="23"/>
        <v>0.56570385377979249</v>
      </c>
      <c r="P218" s="1">
        <f t="shared" ca="1" si="22"/>
        <v>1.1074963143686758</v>
      </c>
      <c r="Z218" s="1">
        <v>0.41000000000000902</v>
      </c>
      <c r="AA218" s="1">
        <f t="shared" si="24"/>
        <v>-0.89159811928376154</v>
      </c>
      <c r="AB218" s="1">
        <f t="shared" si="25"/>
        <v>-0.36555522890635028</v>
      </c>
      <c r="AC218" s="1"/>
      <c r="AD218" s="1"/>
    </row>
    <row r="219" spans="15:30" x14ac:dyDescent="0.25">
      <c r="O219" s="1">
        <f t="shared" ca="1" si="23"/>
        <v>0.27399583949165607</v>
      </c>
      <c r="P219" s="1">
        <f t="shared" ca="1" si="22"/>
        <v>0.66569197357488252</v>
      </c>
      <c r="Z219" s="1">
        <v>0.52000000000000901</v>
      </c>
      <c r="AA219" s="1">
        <f t="shared" si="24"/>
        <v>-0.65392646740664673</v>
      </c>
      <c r="AB219" s="1">
        <f t="shared" si="25"/>
        <v>-0.34004176305146216</v>
      </c>
      <c r="AC219" s="1"/>
      <c r="AD219" s="1"/>
    </row>
    <row r="220" spans="15:30" x14ac:dyDescent="0.25">
      <c r="O220" s="1">
        <f t="shared" ca="1" si="23"/>
        <v>0.26209205204731867</v>
      </c>
      <c r="P220" s="1">
        <f t="shared" ca="1" si="22"/>
        <v>0.64853066987405739</v>
      </c>
      <c r="Z220" s="1">
        <v>0.59000000000000896</v>
      </c>
      <c r="AA220" s="1">
        <f t="shared" si="24"/>
        <v>-0.52763274208235678</v>
      </c>
      <c r="AB220" s="1">
        <f t="shared" si="25"/>
        <v>-0.31130331782859522</v>
      </c>
      <c r="AC220" s="1"/>
      <c r="AD220" s="1"/>
    </row>
    <row r="221" spans="15:30" x14ac:dyDescent="0.25">
      <c r="O221" s="1">
        <f t="shared" ca="1" si="23"/>
        <v>0.38609529426147871</v>
      </c>
      <c r="P221" s="1">
        <f t="shared" ca="1" si="22"/>
        <v>0.82680308010977965</v>
      </c>
      <c r="Z221" s="1">
        <v>0.74030000000000895</v>
      </c>
      <c r="AA221" s="1">
        <f t="shared" si="24"/>
        <v>-0.30069976953307231</v>
      </c>
      <c r="AB221" s="1">
        <f t="shared" si="25"/>
        <v>-0.22260803938533613</v>
      </c>
      <c r="AC221" s="1"/>
      <c r="AD221" s="1"/>
    </row>
    <row r="222" spans="15:30" x14ac:dyDescent="0.25">
      <c r="O222" s="1">
        <f t="shared" ca="1" si="23"/>
        <v>0.87162500296761147</v>
      </c>
      <c r="P222" s="1">
        <f t="shared" ca="1" si="22"/>
        <v>1.9014223921994478</v>
      </c>
      <c r="Z222" s="1">
        <v>0.91000000000000902</v>
      </c>
      <c r="AA222" s="1">
        <f t="shared" si="24"/>
        <v>-9.4310679471231409E-2</v>
      </c>
      <c r="AB222" s="1">
        <f t="shared" si="25"/>
        <v>-8.5822718318821434E-2</v>
      </c>
      <c r="AC222" s="1"/>
      <c r="AD222" s="1"/>
    </row>
    <row r="223" spans="15:30" x14ac:dyDescent="0.25">
      <c r="O223" s="1">
        <f t="shared" ca="1" si="23"/>
        <v>0.35801121521375778</v>
      </c>
      <c r="P223" s="1">
        <f t="shared" ca="1" si="22"/>
        <v>0.78615505315107825</v>
      </c>
      <c r="Z223" s="1">
        <v>0.88010000000000899</v>
      </c>
      <c r="AA223" s="1">
        <f t="shared" si="24"/>
        <v>-0.1277197416023608</v>
      </c>
      <c r="AB223" s="1">
        <f t="shared" si="25"/>
        <v>-0.11240614458423888</v>
      </c>
      <c r="AC223" s="1"/>
      <c r="AD223" s="1"/>
    </row>
    <row r="224" spans="15:30" x14ac:dyDescent="0.25">
      <c r="O224" s="1">
        <f t="shared" ca="1" si="23"/>
        <v>0.5085005664402471</v>
      </c>
      <c r="P224" s="1">
        <f t="shared" ca="1" si="22"/>
        <v>1.0125365182316859</v>
      </c>
      <c r="Z224" s="1">
        <v>1.07</v>
      </c>
      <c r="AA224" s="1">
        <f t="shared" si="24"/>
        <v>6.7658648473814864E-2</v>
      </c>
      <c r="AB224" s="1">
        <f t="shared" si="25"/>
        <v>7.2394753866981909E-2</v>
      </c>
      <c r="AC224" s="1"/>
      <c r="AD224" s="1"/>
    </row>
    <row r="225" spans="15:30" x14ac:dyDescent="0.25">
      <c r="O225" s="1">
        <f t="shared" ca="1" si="23"/>
        <v>0.78406578139040484</v>
      </c>
      <c r="P225" s="1">
        <f t="shared" ca="1" si="22"/>
        <v>1.5838519251966179</v>
      </c>
      <c r="Z225" s="1">
        <v>2.2900000000000098</v>
      </c>
      <c r="AA225" s="1">
        <f t="shared" si="24"/>
        <v>0.82855181756615259</v>
      </c>
      <c r="AB225" s="1">
        <f t="shared" si="25"/>
        <v>1.8973836622264975</v>
      </c>
      <c r="AC225" s="1"/>
      <c r="AD225" s="1"/>
    </row>
    <row r="226" spans="15:30" x14ac:dyDescent="0.25">
      <c r="O226" s="1">
        <f t="shared" ca="1" si="23"/>
        <v>0.41567022147727628</v>
      </c>
      <c r="P226" s="1">
        <f t="shared" ca="1" si="22"/>
        <v>0.87017152356395255</v>
      </c>
      <c r="Z226" s="1">
        <v>1.00030000000001</v>
      </c>
      <c r="AA226" s="1">
        <f t="shared" si="24"/>
        <v>2.9995500900793147E-4</v>
      </c>
      <c r="AB226" s="1">
        <f t="shared" si="25"/>
        <v>3.0004499551063683E-4</v>
      </c>
      <c r="AC226" s="1"/>
      <c r="AD226" s="1"/>
    </row>
    <row r="227" spans="15:30" x14ac:dyDescent="0.25">
      <c r="O227" s="1">
        <f t="shared" ca="1" si="23"/>
        <v>0.68826443245127322</v>
      </c>
      <c r="P227" s="1">
        <f t="shared" ca="1" si="22"/>
        <v>1.3433855979058862</v>
      </c>
      <c r="Z227" s="1">
        <v>0.79010000000001102</v>
      </c>
      <c r="AA227" s="1">
        <f t="shared" si="24"/>
        <v>-0.23559575925343551</v>
      </c>
      <c r="AB227" s="1">
        <f t="shared" si="25"/>
        <v>-0.18614420938614198</v>
      </c>
      <c r="AC227" s="1"/>
      <c r="AD227" s="1"/>
    </row>
    <row r="228" spans="15:30" x14ac:dyDescent="0.25">
      <c r="O228" s="1">
        <f t="shared" ca="1" si="23"/>
        <v>0.55262191083031664</v>
      </c>
      <c r="P228" s="1">
        <f t="shared" ca="1" si="22"/>
        <v>1.0851439439928938</v>
      </c>
      <c r="Z228" s="1">
        <v>0.62020000000001096</v>
      </c>
      <c r="AA228" s="1">
        <f t="shared" si="24"/>
        <v>-0.47771327231577082</v>
      </c>
      <c r="AB228" s="1">
        <f t="shared" si="25"/>
        <v>-0.29627777149024631</v>
      </c>
      <c r="AC228" s="1"/>
      <c r="AD228" s="1"/>
    </row>
    <row r="229" spans="15:30" x14ac:dyDescent="0.25">
      <c r="O229" s="1">
        <f t="shared" ca="1" si="23"/>
        <v>0.96736098581128138</v>
      </c>
      <c r="P229" s="1">
        <f t="shared" ca="1" si="22"/>
        <v>2.6671839571985774</v>
      </c>
      <c r="Z229" s="1">
        <v>0.92000000000001103</v>
      </c>
      <c r="AA229" s="1">
        <f t="shared" si="24"/>
        <v>-8.3381608939039065E-2</v>
      </c>
      <c r="AB229" s="1">
        <f t="shared" si="25"/>
        <v>-7.6711080223916858E-2</v>
      </c>
      <c r="AC229" s="1"/>
      <c r="AD229" s="1"/>
    </row>
    <row r="230" spans="15:30" x14ac:dyDescent="0.25">
      <c r="O230" s="1">
        <f t="shared" ca="1" si="23"/>
        <v>0.93291727175333417</v>
      </c>
      <c r="P230" s="1">
        <f t="shared" ca="1" si="22"/>
        <v>2.2738582204738327</v>
      </c>
      <c r="Z230" s="1">
        <v>0.290200000000011</v>
      </c>
      <c r="AA230" s="1">
        <f t="shared" si="24"/>
        <v>-1.2371849385320117</v>
      </c>
      <c r="AB230" s="1">
        <f t="shared" si="25"/>
        <v>-0.35903106916200339</v>
      </c>
      <c r="AC230" s="1"/>
      <c r="AD230" s="1"/>
    </row>
    <row r="231" spans="15:30" x14ac:dyDescent="0.25">
      <c r="O231" s="1">
        <f t="shared" ca="1" si="23"/>
        <v>0.1948063262311891</v>
      </c>
      <c r="P231" s="1">
        <f t="shared" ca="1" si="22"/>
        <v>0.5492621114998032</v>
      </c>
      <c r="Z231" s="1">
        <v>1.1200000000000101</v>
      </c>
      <c r="AA231" s="1">
        <f t="shared" si="24"/>
        <v>0.11332868530701219</v>
      </c>
      <c r="AB231" s="1">
        <f t="shared" si="25"/>
        <v>0.1269281275438548</v>
      </c>
      <c r="AC231" s="1"/>
      <c r="AD231" s="1"/>
    </row>
    <row r="232" spans="15:30" x14ac:dyDescent="0.25">
      <c r="O232" s="1">
        <f t="shared" ca="1" si="23"/>
        <v>0.67029354589820034</v>
      </c>
      <c r="P232" s="1">
        <f t="shared" ca="1" si="22"/>
        <v>1.3050156437725529</v>
      </c>
      <c r="Z232" s="1">
        <v>1.74000000000001</v>
      </c>
      <c r="AA232" s="1">
        <f t="shared" si="24"/>
        <v>0.5538851132264434</v>
      </c>
      <c r="AB232" s="1">
        <f t="shared" si="25"/>
        <v>0.9637600970140171</v>
      </c>
      <c r="AC232" s="1"/>
      <c r="AD232" s="1"/>
    </row>
    <row r="233" spans="15:30" x14ac:dyDescent="0.25">
      <c r="O233" s="1">
        <f t="shared" ca="1" si="23"/>
        <v>0.39703809555135039</v>
      </c>
      <c r="P233" s="1">
        <f t="shared" ca="1" si="22"/>
        <v>0.84277095206551766</v>
      </c>
      <c r="Z233" s="1">
        <v>0.81000000000001005</v>
      </c>
      <c r="AA233" s="1">
        <f t="shared" si="24"/>
        <v>-0.21072103131564021</v>
      </c>
      <c r="AB233" s="1">
        <f t="shared" si="25"/>
        <v>-0.1706840353656707</v>
      </c>
      <c r="AC233" s="1"/>
      <c r="AD233" s="1"/>
    </row>
    <row r="234" spans="15:30" x14ac:dyDescent="0.25">
      <c r="O234" s="1">
        <f t="shared" ca="1" si="23"/>
        <v>0.43791961484277631</v>
      </c>
      <c r="P234" s="1">
        <f t="shared" ca="1" si="22"/>
        <v>0.90330954251881646</v>
      </c>
      <c r="Z234" s="1">
        <v>0.70040000000001001</v>
      </c>
      <c r="AA234" s="1">
        <f t="shared" si="24"/>
        <v>-0.35610367857042596</v>
      </c>
      <c r="AB234" s="1">
        <f t="shared" si="25"/>
        <v>-0.24941501647072992</v>
      </c>
      <c r="AC234" s="1"/>
      <c r="AD234" s="1"/>
    </row>
    <row r="235" spans="15:30" x14ac:dyDescent="0.25">
      <c r="O235" s="1">
        <f t="shared" ca="1" si="23"/>
        <v>0.21900208403316912</v>
      </c>
      <c r="P235" s="1">
        <f t="shared" ca="1" si="22"/>
        <v>0.58555537736025876</v>
      </c>
      <c r="Z235" s="1">
        <v>0.68010000000001003</v>
      </c>
      <c r="AA235" s="1">
        <f t="shared" si="24"/>
        <v>-0.3855154328005293</v>
      </c>
      <c r="AB235" s="1">
        <f t="shared" si="25"/>
        <v>-0.26218904584764385</v>
      </c>
      <c r="AC235" s="1"/>
      <c r="AD235" s="1"/>
    </row>
    <row r="236" spans="15:30" x14ac:dyDescent="0.25">
      <c r="O236" s="1">
        <f t="shared" ca="1" si="23"/>
        <v>0.37144550353503702</v>
      </c>
      <c r="P236" s="1">
        <f t="shared" ca="1" si="22"/>
        <v>0.80554687499713074</v>
      </c>
      <c r="Z236" s="1">
        <v>3.1101000000000099</v>
      </c>
      <c r="AA236" s="1">
        <f t="shared" si="24"/>
        <v>1.1346548800150422</v>
      </c>
      <c r="AB236" s="1">
        <f t="shared" si="25"/>
        <v>3.5288901423347938</v>
      </c>
      <c r="AC236" s="1"/>
      <c r="AD236" s="1"/>
    </row>
    <row r="237" spans="15:30" x14ac:dyDescent="0.25">
      <c r="O237" s="1">
        <f t="shared" ca="1" si="23"/>
        <v>0.51974308789756107</v>
      </c>
      <c r="P237" s="1">
        <f t="shared" ca="1" si="22"/>
        <v>1.0306661218223303</v>
      </c>
      <c r="Z237" s="1">
        <v>2.1300000000000101</v>
      </c>
      <c r="AA237" s="1">
        <f t="shared" si="24"/>
        <v>0.75612197972133854</v>
      </c>
      <c r="AB237" s="1">
        <f t="shared" si="25"/>
        <v>1.6105398168064586</v>
      </c>
      <c r="AC237" s="1"/>
      <c r="AD237" s="1"/>
    </row>
    <row r="238" spans="15:30" x14ac:dyDescent="0.25">
      <c r="O238" s="1">
        <f t="shared" ca="1" si="23"/>
        <v>0.74223288824364497</v>
      </c>
      <c r="P238" s="1">
        <f t="shared" ca="1" si="22"/>
        <v>1.470005302674263</v>
      </c>
      <c r="Z238" s="1">
        <v>0.68000000000001004</v>
      </c>
      <c r="AA238" s="1">
        <f t="shared" si="24"/>
        <v>-0.38566248081196991</v>
      </c>
      <c r="AB238" s="1">
        <f t="shared" si="25"/>
        <v>-0.26225048695214342</v>
      </c>
      <c r="AC238" s="1"/>
      <c r="AD238" s="1"/>
    </row>
    <row r="239" spans="15:30" x14ac:dyDescent="0.25">
      <c r="O239" s="1">
        <f t="shared" ca="1" si="23"/>
        <v>0.52669422106105279</v>
      </c>
      <c r="P239" s="1">
        <f t="shared" ca="1" si="22"/>
        <v>1.0419959737557933</v>
      </c>
      <c r="Z239" s="1">
        <v>0.55000000000001004</v>
      </c>
      <c r="AA239" s="1">
        <f t="shared" si="24"/>
        <v>-0.5978370007556022</v>
      </c>
      <c r="AB239" s="1">
        <f t="shared" si="25"/>
        <v>-0.3288103504155872</v>
      </c>
      <c r="AC239" s="1"/>
      <c r="AD239" s="1"/>
    </row>
    <row r="240" spans="15:30" x14ac:dyDescent="0.25">
      <c r="O240" s="1">
        <f t="shared" ca="1" si="23"/>
        <v>0.13803059440183751</v>
      </c>
      <c r="P240" s="1">
        <f t="shared" ca="1" si="22"/>
        <v>0.45926867521182246</v>
      </c>
      <c r="Z240" s="1">
        <v>0.91010000000001001</v>
      </c>
      <c r="AA240" s="1">
        <f t="shared" si="24"/>
        <v>-9.420079539881604E-2</v>
      </c>
      <c r="AB240" s="1">
        <f t="shared" si="25"/>
        <v>-8.5732143892463419E-2</v>
      </c>
      <c r="AC240" s="1"/>
      <c r="AD240" s="1"/>
    </row>
    <row r="241" spans="15:30" x14ac:dyDescent="0.25">
      <c r="O241" s="1">
        <f t="shared" ca="1" si="23"/>
        <v>0.254014871510439</v>
      </c>
      <c r="P241" s="1">
        <f t="shared" ca="1" si="22"/>
        <v>0.6368411752023434</v>
      </c>
      <c r="Z241" s="1">
        <v>0.65020000000000999</v>
      </c>
      <c r="AA241" s="1">
        <f t="shared" si="24"/>
        <v>-0.4304752711123167</v>
      </c>
      <c r="AB241" s="1">
        <f t="shared" si="25"/>
        <v>-0.27989502127723265</v>
      </c>
      <c r="AC241" s="1"/>
      <c r="AD241" s="1"/>
    </row>
    <row r="242" spans="15:30" x14ac:dyDescent="0.25">
      <c r="O242" s="1">
        <f t="shared" ca="1" si="23"/>
        <v>0.28740859599859114</v>
      </c>
      <c r="P242" s="1">
        <f t="shared" ca="1" si="22"/>
        <v>0.68495776306290657</v>
      </c>
      <c r="Z242" s="1">
        <v>0.52000000000001001</v>
      </c>
      <c r="AA242" s="1">
        <f t="shared" si="24"/>
        <v>-0.65392646740664473</v>
      </c>
      <c r="AB242" s="1">
        <f t="shared" si="25"/>
        <v>-0.34004176305146183</v>
      </c>
      <c r="AC242" s="1"/>
      <c r="AD242" s="1"/>
    </row>
    <row r="243" spans="15:30" x14ac:dyDescent="0.25">
      <c r="O243" s="1">
        <f t="shared" ca="1" si="23"/>
        <v>0.71098322499522448</v>
      </c>
      <c r="P243" s="1">
        <f t="shared" ca="1" si="22"/>
        <v>1.3944016813769895</v>
      </c>
      <c r="Z243" s="1">
        <v>0.51010000000000999</v>
      </c>
      <c r="AA243" s="1">
        <f t="shared" si="24"/>
        <v>-0.67314849405323662</v>
      </c>
      <c r="AB243" s="1">
        <f t="shared" si="25"/>
        <v>-0.34337304681656272</v>
      </c>
      <c r="AC243" s="1"/>
      <c r="AD243" s="1"/>
    </row>
    <row r="244" spans="15:30" x14ac:dyDescent="0.25">
      <c r="O244" s="1">
        <f t="shared" ca="1" si="23"/>
        <v>0.48324904844931582</v>
      </c>
      <c r="P244" s="1">
        <f t="shared" ca="1" si="22"/>
        <v>0.97261998890580537</v>
      </c>
      <c r="Z244" s="1">
        <v>2.22000000000001</v>
      </c>
      <c r="AA244" s="1">
        <f t="shared" si="24"/>
        <v>0.79750719588419261</v>
      </c>
      <c r="AB244" s="1">
        <f t="shared" si="25"/>
        <v>1.7704659748629155</v>
      </c>
      <c r="AC244" s="1"/>
      <c r="AD244" s="1"/>
    </row>
    <row r="245" spans="15:30" x14ac:dyDescent="0.25">
      <c r="O245" s="1">
        <f t="shared" ca="1" si="23"/>
        <v>0.75349793877654847</v>
      </c>
      <c r="P245" s="1">
        <f t="shared" ca="1" si="22"/>
        <v>1.4990730853962313</v>
      </c>
      <c r="Z245" s="1">
        <v>0.48030000000001</v>
      </c>
      <c r="AA245" s="1">
        <f t="shared" si="24"/>
        <v>-0.73334437031133759</v>
      </c>
      <c r="AB245" s="1">
        <f t="shared" si="25"/>
        <v>-0.35222530106054278</v>
      </c>
      <c r="AC245" s="1"/>
      <c r="AD245" s="1"/>
    </row>
    <row r="246" spans="15:30" x14ac:dyDescent="0.25">
      <c r="O246" s="1">
        <f t="shared" ca="1" si="23"/>
        <v>0.9220143606778749</v>
      </c>
      <c r="P246" s="1">
        <f t="shared" ca="1" si="22"/>
        <v>2.1892501058383074</v>
      </c>
      <c r="Z246" s="1">
        <v>0.51020000000000998</v>
      </c>
      <c r="AA246" s="1">
        <f t="shared" si="24"/>
        <v>-0.67295247327440644</v>
      </c>
      <c r="AB246" s="1">
        <f t="shared" si="25"/>
        <v>-0.34334035186460887</v>
      </c>
      <c r="AC246" s="1"/>
      <c r="AD246" s="1"/>
    </row>
    <row r="247" spans="15:30" x14ac:dyDescent="0.25">
      <c r="O247" s="1">
        <f t="shared" ca="1" si="23"/>
        <v>0.58282509312324682</v>
      </c>
      <c r="P247" s="1">
        <f t="shared" ca="1" si="22"/>
        <v>1.1374079235645855</v>
      </c>
      <c r="Z247" s="1">
        <v>1.6400000000000099</v>
      </c>
      <c r="AA247" s="1">
        <f t="shared" si="24"/>
        <v>0.4946962418361131</v>
      </c>
      <c r="AB247" s="1">
        <f t="shared" si="25"/>
        <v>0.81130183661123034</v>
      </c>
      <c r="AC247" s="1"/>
      <c r="AD247" s="1"/>
    </row>
    <row r="248" spans="15:30" x14ac:dyDescent="0.25">
      <c r="O248" s="1">
        <f t="shared" ca="1" si="23"/>
        <v>0.39178375785386843</v>
      </c>
      <c r="P248" s="1">
        <f t="shared" ca="1" si="22"/>
        <v>0.83509325250374755</v>
      </c>
      <c r="Z248" s="1">
        <v>2.8100000000000098</v>
      </c>
      <c r="AA248" s="1">
        <f t="shared" si="24"/>
        <v>1.0331844833456578</v>
      </c>
      <c r="AB248" s="1">
        <f t="shared" si="25"/>
        <v>2.9032483982013084</v>
      </c>
      <c r="AC248" s="1"/>
      <c r="AD248" s="1"/>
    </row>
    <row r="249" spans="15:30" x14ac:dyDescent="0.25">
      <c r="O249" s="1">
        <f t="shared" ca="1" si="23"/>
        <v>0.31273994987317011</v>
      </c>
      <c r="P249" s="1">
        <f t="shared" ca="1" si="22"/>
        <v>0.72123242509332419</v>
      </c>
      <c r="Z249" s="1">
        <v>0.91010000000001001</v>
      </c>
      <c r="AA249" s="1">
        <f t="shared" si="24"/>
        <v>-9.420079539881604E-2</v>
      </c>
      <c r="AB249" s="1">
        <f t="shared" si="25"/>
        <v>-8.5732143892463419E-2</v>
      </c>
      <c r="AC249" s="1"/>
      <c r="AD249" s="1"/>
    </row>
    <row r="250" spans="15:30" x14ac:dyDescent="0.25">
      <c r="O250" s="1">
        <f t="shared" ca="1" si="23"/>
        <v>0.73019017605118564</v>
      </c>
      <c r="P250" s="1">
        <f t="shared" ca="1" si="22"/>
        <v>1.4400459950737132</v>
      </c>
      <c r="Z250" s="1">
        <v>1.1401000000000101</v>
      </c>
      <c r="AA250" s="1">
        <f t="shared" si="24"/>
        <v>0.13111597785754589</v>
      </c>
      <c r="AB250" s="1">
        <f t="shared" si="25"/>
        <v>0.14948532635538939</v>
      </c>
      <c r="AC250" s="1"/>
      <c r="AD250" s="1"/>
    </row>
    <row r="251" spans="15:30" x14ac:dyDescent="0.25">
      <c r="O251" s="1">
        <f t="shared" ca="1" si="23"/>
        <v>1.2414029075472732E-2</v>
      </c>
      <c r="P251" s="1">
        <f t="shared" ca="1" si="22"/>
        <v>0.15913922518254153</v>
      </c>
      <c r="Z251" s="1">
        <v>1.04000000000001</v>
      </c>
      <c r="AA251" s="1">
        <f t="shared" si="24"/>
        <v>3.922071315329094E-2</v>
      </c>
      <c r="AB251" s="1">
        <f t="shared" si="25"/>
        <v>4.0789541679422968E-2</v>
      </c>
      <c r="AC251" s="1"/>
      <c r="AD251" s="1"/>
    </row>
    <row r="252" spans="15:30" x14ac:dyDescent="0.25">
      <c r="O252" s="1">
        <f t="shared" ca="1" si="23"/>
        <v>0.84844486841485733</v>
      </c>
      <c r="P252" s="1">
        <f t="shared" ca="1" si="22"/>
        <v>1.8023296906860182</v>
      </c>
      <c r="Z252" s="1">
        <v>1.01010000000001</v>
      </c>
      <c r="AA252" s="1">
        <f t="shared" si="24"/>
        <v>1.0049335853011331E-2</v>
      </c>
      <c r="AB252" s="1">
        <f t="shared" si="25"/>
        <v>1.0150834145126846E-2</v>
      </c>
      <c r="AC252" s="1"/>
      <c r="AD252" s="1"/>
    </row>
    <row r="253" spans="15:30" x14ac:dyDescent="0.25">
      <c r="O253" s="1">
        <f t="shared" ca="1" si="23"/>
        <v>0.14160296814283579</v>
      </c>
      <c r="P253" s="1">
        <f t="shared" ca="1" si="22"/>
        <v>0.46521292967466854</v>
      </c>
      <c r="Z253" s="1">
        <v>0.49010000000001003</v>
      </c>
      <c r="AA253" s="1">
        <f t="shared" si="24"/>
        <v>-0.71314582706661478</v>
      </c>
      <c r="AB253" s="1">
        <f t="shared" si="25"/>
        <v>-0.34951276984535506</v>
      </c>
      <c r="AC253" s="1"/>
      <c r="AD253" s="1"/>
    </row>
    <row r="254" spans="15:30" x14ac:dyDescent="0.25">
      <c r="O254" s="1">
        <f t="shared" ca="1" si="23"/>
        <v>0.48718777289868676</v>
      </c>
      <c r="P254" s="1">
        <f t="shared" ca="1" si="22"/>
        <v>0.97877779601504122</v>
      </c>
      <c r="Z254" s="1">
        <v>0.260000000000011</v>
      </c>
      <c r="AA254" s="1">
        <f t="shared" si="24"/>
        <v>-1.347073647966567</v>
      </c>
      <c r="AB254" s="1">
        <f t="shared" si="25"/>
        <v>-0.35023914847132226</v>
      </c>
      <c r="AC254" s="1"/>
      <c r="AD254" s="1"/>
    </row>
    <row r="255" spans="15:30" x14ac:dyDescent="0.25">
      <c r="O255" s="1">
        <f t="shared" ca="1" si="23"/>
        <v>0.99941123430816126</v>
      </c>
      <c r="P255" s="1">
        <f t="shared" ca="1" si="22"/>
        <v>4.6774324572911148</v>
      </c>
      <c r="Z255" s="1">
        <v>0.41000000000001002</v>
      </c>
      <c r="AA255" s="1">
        <f t="shared" si="24"/>
        <v>-0.89159811928375909</v>
      </c>
      <c r="AB255" s="1">
        <f t="shared" si="25"/>
        <v>-0.36555522890635017</v>
      </c>
      <c r="AC255" s="1"/>
      <c r="AD255" s="1"/>
    </row>
    <row r="256" spans="15:30" x14ac:dyDescent="0.25">
      <c r="O256" s="1">
        <f t="shared" ca="1" si="23"/>
        <v>0.67242498282520013</v>
      </c>
      <c r="P256" s="1">
        <f t="shared" ca="1" si="22"/>
        <v>1.3094826154882655</v>
      </c>
      <c r="Z256" s="1">
        <v>0.79000000000001103</v>
      </c>
      <c r="AA256" s="1">
        <f t="shared" si="24"/>
        <v>-0.23572233352105593</v>
      </c>
      <c r="AB256" s="1">
        <f t="shared" si="25"/>
        <v>-0.18622064348163678</v>
      </c>
      <c r="AC256" s="1"/>
      <c r="AD256" s="1"/>
    </row>
    <row r="257" spans="15:30" x14ac:dyDescent="0.25">
      <c r="O257" s="1">
        <f t="shared" ca="1" si="23"/>
        <v>0.96958155667668333</v>
      </c>
      <c r="P257" s="1">
        <f t="shared" ca="1" si="22"/>
        <v>2.7047997872418774</v>
      </c>
      <c r="Z257" s="1">
        <v>0.90000000000001101</v>
      </c>
      <c r="AA257" s="1">
        <f t="shared" si="24"/>
        <v>-0.10536051565781407</v>
      </c>
      <c r="AB257" s="1">
        <f t="shared" si="25"/>
        <v>-9.4824464092033822E-2</v>
      </c>
      <c r="AC257" s="1"/>
      <c r="AD257" s="1"/>
    </row>
    <row r="258" spans="15:30" x14ac:dyDescent="0.25">
      <c r="O258" s="1">
        <f t="shared" ca="1" si="23"/>
        <v>0.71477472722166213</v>
      </c>
      <c r="P258" s="1">
        <f t="shared" ca="1" si="22"/>
        <v>1.4032177621623636</v>
      </c>
      <c r="Z258" s="1">
        <v>1.02020000000001</v>
      </c>
      <c r="AA258" s="1">
        <f t="shared" si="24"/>
        <v>1.9998686506698917E-2</v>
      </c>
      <c r="AB258" s="1">
        <f t="shared" si="25"/>
        <v>2.0402659974134436E-2</v>
      </c>
      <c r="AC258" s="1"/>
      <c r="AD258" s="1"/>
    </row>
    <row r="259" spans="15:30" x14ac:dyDescent="0.25">
      <c r="O259" s="1">
        <f t="shared" ca="1" si="23"/>
        <v>0.60972131431837362</v>
      </c>
      <c r="P259" s="1">
        <f t="shared" ca="1" si="22"/>
        <v>1.186080740455788</v>
      </c>
      <c r="Z259" s="1">
        <v>0.82000000000001105</v>
      </c>
      <c r="AA259" s="1">
        <f t="shared" si="24"/>
        <v>-0.19845093872382477</v>
      </c>
      <c r="AB259" s="1">
        <f t="shared" si="25"/>
        <v>-0.16272976975353851</v>
      </c>
      <c r="AC259" s="1"/>
      <c r="AD259" s="1"/>
    </row>
    <row r="260" spans="15:30" x14ac:dyDescent="0.25">
      <c r="O260" s="1">
        <f t="shared" ca="1" si="23"/>
        <v>0.63212079756364159</v>
      </c>
      <c r="P260" s="1">
        <f t="shared" ref="P260:P323" ca="1" si="26">_xlfn.GAMMA.INV(O260,O$1,O$2)</f>
        <v>1.228406423151081</v>
      </c>
      <c r="Z260" s="1">
        <v>1.1703000000000101</v>
      </c>
      <c r="AA260" s="1">
        <f t="shared" si="24"/>
        <v>0.15726012619859212</v>
      </c>
      <c r="AB260" s="1">
        <f t="shared" si="25"/>
        <v>0.18404152569021395</v>
      </c>
      <c r="AC260" s="1"/>
      <c r="AD260" s="1"/>
    </row>
    <row r="261" spans="15:30" x14ac:dyDescent="0.25">
      <c r="O261" s="1">
        <f t="shared" ref="O261:O324" ca="1" si="27">RAND()</f>
        <v>0.96753467684164685</v>
      </c>
      <c r="P261" s="1">
        <f t="shared" ca="1" si="26"/>
        <v>2.6700372339323115</v>
      </c>
      <c r="Z261" s="1">
        <v>1.29020000000001</v>
      </c>
      <c r="AA261" s="1">
        <f t="shared" ref="AA261:AA324" si="28">LN(Z261)</f>
        <v>0.25479724511601198</v>
      </c>
      <c r="AB261" s="1">
        <f t="shared" ref="AB261:AB324" si="29">Z261*AA261</f>
        <v>0.3287394056486812</v>
      </c>
      <c r="AC261" s="1"/>
      <c r="AD261" s="1"/>
    </row>
    <row r="262" spans="15:30" x14ac:dyDescent="0.25">
      <c r="O262" s="1">
        <f t="shared" ca="1" si="27"/>
        <v>0.29692666788615019</v>
      </c>
      <c r="P262" s="1">
        <f t="shared" ca="1" si="26"/>
        <v>0.69859844750018529</v>
      </c>
      <c r="Z262" s="1">
        <v>0.68000000000001004</v>
      </c>
      <c r="AA262" s="1">
        <f t="shared" si="28"/>
        <v>-0.38566248081196991</v>
      </c>
      <c r="AB262" s="1">
        <f t="shared" si="29"/>
        <v>-0.26225048695214342</v>
      </c>
      <c r="AC262" s="1"/>
      <c r="AD262" s="1"/>
    </row>
    <row r="263" spans="15:30" x14ac:dyDescent="0.25">
      <c r="O263" s="1">
        <f t="shared" ca="1" si="27"/>
        <v>0.66063779130480382</v>
      </c>
      <c r="P263" s="1">
        <f t="shared" ca="1" si="26"/>
        <v>1.2850457165031752</v>
      </c>
      <c r="Z263" s="1">
        <v>1.4200000000000099</v>
      </c>
      <c r="AA263" s="1">
        <f t="shared" si="28"/>
        <v>0.35065687161317632</v>
      </c>
      <c r="AB263" s="1">
        <f t="shared" si="29"/>
        <v>0.49793275769071388</v>
      </c>
      <c r="AC263" s="1"/>
      <c r="AD263" s="1"/>
    </row>
    <row r="264" spans="15:30" x14ac:dyDescent="0.25">
      <c r="O264" s="1">
        <f t="shared" ca="1" si="27"/>
        <v>0.74528449574401223</v>
      </c>
      <c r="P264" s="1">
        <f t="shared" ca="1" si="26"/>
        <v>1.4777759335889677</v>
      </c>
      <c r="Z264" s="1">
        <v>1.06010000000001</v>
      </c>
      <c r="AA264" s="1">
        <f t="shared" si="28"/>
        <v>5.8363243296924404E-2</v>
      </c>
      <c r="AB264" s="1">
        <f t="shared" si="29"/>
        <v>6.1870874219070143E-2</v>
      </c>
      <c r="AC264" s="1"/>
      <c r="AD264" s="1"/>
    </row>
    <row r="265" spans="15:30" x14ac:dyDescent="0.25">
      <c r="O265" s="1">
        <f t="shared" ca="1" si="27"/>
        <v>2.9432646470162971E-2</v>
      </c>
      <c r="P265" s="1">
        <f t="shared" ca="1" si="26"/>
        <v>0.2272364493676951</v>
      </c>
      <c r="Z265" s="1">
        <v>1.24000000000001</v>
      </c>
      <c r="AA265" s="1">
        <f t="shared" si="28"/>
        <v>0.21511137961695354</v>
      </c>
      <c r="AB265" s="1">
        <f t="shared" si="29"/>
        <v>0.26673811072502451</v>
      </c>
      <c r="AC265" s="1"/>
      <c r="AD265" s="1"/>
    </row>
    <row r="266" spans="15:30" x14ac:dyDescent="0.25">
      <c r="O266" s="1">
        <f t="shared" ca="1" si="27"/>
        <v>0.227462478238729</v>
      </c>
      <c r="P266" s="1">
        <f t="shared" ca="1" si="26"/>
        <v>0.59805946656257403</v>
      </c>
      <c r="Z266" s="1">
        <v>0.52000000000001001</v>
      </c>
      <c r="AA266" s="1">
        <f t="shared" si="28"/>
        <v>-0.65392646740664473</v>
      </c>
      <c r="AB266" s="1">
        <f t="shared" si="29"/>
        <v>-0.34004176305146183</v>
      </c>
      <c r="AC266" s="1"/>
      <c r="AD266" s="1"/>
    </row>
    <row r="267" spans="15:30" x14ac:dyDescent="0.25">
      <c r="O267" s="1">
        <f t="shared" ca="1" si="27"/>
        <v>0.1270707305641956</v>
      </c>
      <c r="P267" s="1">
        <f t="shared" ca="1" si="26"/>
        <v>0.44071129534860126</v>
      </c>
      <c r="Z267" s="1">
        <v>0.65000000000001001</v>
      </c>
      <c r="AA267" s="1">
        <f t="shared" si="28"/>
        <v>-0.43078291609243885</v>
      </c>
      <c r="AB267" s="1">
        <f t="shared" si="29"/>
        <v>-0.28000889546008956</v>
      </c>
      <c r="AC267" s="1"/>
      <c r="AD267" s="1"/>
    </row>
    <row r="268" spans="15:30" x14ac:dyDescent="0.25">
      <c r="O268" s="1">
        <f t="shared" ca="1" si="27"/>
        <v>0.1826167231185124</v>
      </c>
      <c r="P268" s="1">
        <f t="shared" ca="1" si="26"/>
        <v>0.53060684209628406</v>
      </c>
      <c r="Z268" s="1">
        <v>0.28010000000001001</v>
      </c>
      <c r="AA268" s="1">
        <f t="shared" si="28"/>
        <v>-1.2726085967160385</v>
      </c>
      <c r="AB268" s="1">
        <f t="shared" si="29"/>
        <v>-0.35645766794017514</v>
      </c>
      <c r="AC268" s="1"/>
      <c r="AD268" s="1"/>
    </row>
    <row r="269" spans="15:30" x14ac:dyDescent="0.25">
      <c r="O269" s="1">
        <f t="shared" ca="1" si="27"/>
        <v>0.27149325986917683</v>
      </c>
      <c r="P269" s="1">
        <f t="shared" ca="1" si="26"/>
        <v>0.66208975513997492</v>
      </c>
      <c r="Z269" s="1">
        <v>0.58000000000000995</v>
      </c>
      <c r="AA269" s="1">
        <f t="shared" si="28"/>
        <v>-0.54472717544165483</v>
      </c>
      <c r="AB269" s="1">
        <f t="shared" si="29"/>
        <v>-0.31594176175616523</v>
      </c>
      <c r="AC269" s="1"/>
      <c r="AD269" s="1"/>
    </row>
    <row r="270" spans="15:30" x14ac:dyDescent="0.25">
      <c r="O270" s="1">
        <f t="shared" ca="1" si="27"/>
        <v>2.5473396842501272E-2</v>
      </c>
      <c r="P270" s="1">
        <f t="shared" ca="1" si="26"/>
        <v>0.213821557838973</v>
      </c>
      <c r="Z270" s="1">
        <v>1.77010000000001</v>
      </c>
      <c r="AA270" s="1">
        <f t="shared" si="28"/>
        <v>0.57103604216497938</v>
      </c>
      <c r="AB270" s="1">
        <f t="shared" si="29"/>
        <v>1.0107908982362357</v>
      </c>
      <c r="AC270" s="1"/>
      <c r="AD270" s="1"/>
    </row>
    <row r="271" spans="15:30" x14ac:dyDescent="0.25">
      <c r="O271" s="1">
        <f t="shared" ca="1" si="27"/>
        <v>0.38316473589070299</v>
      </c>
      <c r="P271" s="1">
        <f t="shared" ca="1" si="26"/>
        <v>0.82254056497179917</v>
      </c>
      <c r="Z271" s="1">
        <v>1.22000000000001</v>
      </c>
      <c r="AA271" s="1">
        <f t="shared" si="28"/>
        <v>0.19885085874517336</v>
      </c>
      <c r="AB271" s="1">
        <f t="shared" si="29"/>
        <v>0.24259804766911347</v>
      </c>
      <c r="AC271" s="1"/>
      <c r="AD271" s="1"/>
    </row>
    <row r="272" spans="15:30" x14ac:dyDescent="0.25">
      <c r="O272" s="1">
        <f t="shared" ca="1" si="27"/>
        <v>0.11087542483197865</v>
      </c>
      <c r="P272" s="1">
        <f t="shared" ca="1" si="26"/>
        <v>0.41225170430348818</v>
      </c>
      <c r="Z272" s="1">
        <v>1.56020000000001</v>
      </c>
      <c r="AA272" s="1">
        <f t="shared" si="28"/>
        <v>0.4448140181720821</v>
      </c>
      <c r="AB272" s="1">
        <f t="shared" si="29"/>
        <v>0.69399883115208694</v>
      </c>
      <c r="AC272" s="1"/>
      <c r="AD272" s="1"/>
    </row>
    <row r="273" spans="15:30" x14ac:dyDescent="0.25">
      <c r="O273" s="1">
        <f t="shared" ca="1" si="27"/>
        <v>0.91641850330827446</v>
      </c>
      <c r="P273" s="1">
        <f t="shared" ca="1" si="26"/>
        <v>2.1499855065463809</v>
      </c>
      <c r="Z273" s="1">
        <v>0.490300000000011</v>
      </c>
      <c r="AA273" s="1">
        <f t="shared" si="28"/>
        <v>-0.71273783032492699</v>
      </c>
      <c r="AB273" s="1">
        <f t="shared" si="29"/>
        <v>-0.34945535820831952</v>
      </c>
      <c r="AC273" s="1"/>
      <c r="AD273" s="1"/>
    </row>
    <row r="274" spans="15:30" x14ac:dyDescent="0.25">
      <c r="O274" s="1">
        <f t="shared" ca="1" si="27"/>
        <v>0.96724331536178099</v>
      </c>
      <c r="P274" s="1">
        <f t="shared" ca="1" si="26"/>
        <v>2.6652591247558206</v>
      </c>
      <c r="Z274" s="1">
        <v>2.6802000000000099</v>
      </c>
      <c r="AA274" s="1">
        <f t="shared" si="28"/>
        <v>0.98589141860399465</v>
      </c>
      <c r="AB274" s="1">
        <f t="shared" si="29"/>
        <v>2.6423861801424362</v>
      </c>
      <c r="AC274" s="1"/>
      <c r="AD274" s="1"/>
    </row>
    <row r="275" spans="15:30" x14ac:dyDescent="0.25">
      <c r="O275" s="1">
        <f t="shared" ca="1" si="27"/>
        <v>0.14575863996442051</v>
      </c>
      <c r="P275" s="1">
        <f t="shared" ca="1" si="26"/>
        <v>0.47206878544460856</v>
      </c>
      <c r="Z275" s="1">
        <v>1.77000000000001</v>
      </c>
      <c r="AA275" s="1">
        <f t="shared" si="28"/>
        <v>0.57097954658574346</v>
      </c>
      <c r="AB275" s="1">
        <f t="shared" si="29"/>
        <v>1.0106337974567716</v>
      </c>
      <c r="AC275" s="1"/>
      <c r="AD275" s="1"/>
    </row>
    <row r="276" spans="15:30" x14ac:dyDescent="0.25">
      <c r="O276" s="1">
        <f t="shared" ca="1" si="27"/>
        <v>0.36691098988002069</v>
      </c>
      <c r="P276" s="1">
        <f t="shared" ca="1" si="26"/>
        <v>0.79899183100368631</v>
      </c>
      <c r="Z276" s="1">
        <v>1.8500000000000101</v>
      </c>
      <c r="AA276" s="1">
        <f t="shared" si="28"/>
        <v>0.61518563909023893</v>
      </c>
      <c r="AB276" s="1">
        <f t="shared" si="29"/>
        <v>1.1380934323169483</v>
      </c>
      <c r="AC276" s="1"/>
      <c r="AD276" s="1"/>
    </row>
    <row r="277" spans="15:30" x14ac:dyDescent="0.25">
      <c r="O277" s="1">
        <f t="shared" ca="1" si="27"/>
        <v>0.90524879272394088</v>
      </c>
      <c r="P277" s="1">
        <f t="shared" ca="1" si="26"/>
        <v>2.0783400230915001</v>
      </c>
      <c r="Z277" s="1">
        <v>0.33000000000001101</v>
      </c>
      <c r="AA277" s="1">
        <f t="shared" si="28"/>
        <v>-1.1086626245215778</v>
      </c>
      <c r="AB277" s="1">
        <f t="shared" si="29"/>
        <v>-0.36585866609213291</v>
      </c>
      <c r="AC277" s="1"/>
      <c r="AD277" s="1"/>
    </row>
    <row r="278" spans="15:30" x14ac:dyDescent="0.25">
      <c r="O278" s="1">
        <f t="shared" ca="1" si="27"/>
        <v>0.6720171437310748</v>
      </c>
      <c r="P278" s="1">
        <f t="shared" ca="1" si="26"/>
        <v>1.308626199391995</v>
      </c>
      <c r="Z278" s="1">
        <v>1.00010000000001</v>
      </c>
      <c r="AA278" s="1">
        <f t="shared" si="28"/>
        <v>9.9995000343288326E-5</v>
      </c>
      <c r="AB278" s="1">
        <f t="shared" si="29"/>
        <v>1.0000499984332365E-4</v>
      </c>
      <c r="AC278" s="1"/>
      <c r="AD278" s="1"/>
    </row>
    <row r="279" spans="15:30" x14ac:dyDescent="0.25">
      <c r="O279" s="1">
        <f t="shared" ca="1" si="27"/>
        <v>0.32821365238395372</v>
      </c>
      <c r="P279" s="1">
        <f t="shared" ca="1" si="26"/>
        <v>0.74337928766810313</v>
      </c>
      <c r="Z279" s="1">
        <v>0.46000000000001101</v>
      </c>
      <c r="AA279" s="1">
        <f t="shared" si="28"/>
        <v>-0.77652878949897242</v>
      </c>
      <c r="AB279" s="1">
        <f t="shared" si="29"/>
        <v>-0.35720324316953589</v>
      </c>
      <c r="AC279" s="1"/>
      <c r="AD279" s="1"/>
    </row>
    <row r="280" spans="15:30" x14ac:dyDescent="0.25">
      <c r="O280" s="1">
        <f t="shared" ca="1" si="27"/>
        <v>5.1506795870268962E-2</v>
      </c>
      <c r="P280" s="1">
        <f t="shared" ca="1" si="26"/>
        <v>0.28942004614883299</v>
      </c>
      <c r="Z280" s="1">
        <v>0.42000000000001098</v>
      </c>
      <c r="AA280" s="1">
        <f t="shared" si="28"/>
        <v>-0.86750056770469697</v>
      </c>
      <c r="AB280" s="1">
        <f t="shared" si="29"/>
        <v>-0.36435023843598224</v>
      </c>
      <c r="AC280" s="1"/>
      <c r="AD280" s="1"/>
    </row>
    <row r="281" spans="15:30" x14ac:dyDescent="0.25">
      <c r="O281" s="1">
        <f t="shared" ca="1" si="27"/>
        <v>0.23026566040466345</v>
      </c>
      <c r="P281" s="1">
        <f t="shared" ca="1" si="26"/>
        <v>0.60218470409084124</v>
      </c>
      <c r="Z281" s="1">
        <v>0.75020000000001097</v>
      </c>
      <c r="AA281" s="1">
        <f t="shared" si="28"/>
        <v>-0.2874154413343355</v>
      </c>
      <c r="AB281" s="1">
        <f t="shared" si="29"/>
        <v>-0.21561906408902165</v>
      </c>
      <c r="AC281" s="1"/>
      <c r="AD281" s="1"/>
    </row>
    <row r="282" spans="15:30" x14ac:dyDescent="0.25">
      <c r="O282" s="1">
        <f t="shared" ca="1" si="27"/>
        <v>0.56385378726711521</v>
      </c>
      <c r="P282" s="1">
        <f t="shared" ca="1" si="26"/>
        <v>1.10430975989061</v>
      </c>
      <c r="Z282" s="1">
        <v>1.1702000000000099</v>
      </c>
      <c r="AA282" s="1">
        <f t="shared" si="28"/>
        <v>0.15717467437200713</v>
      </c>
      <c r="AB282" s="1">
        <f t="shared" si="29"/>
        <v>0.18392580395012431</v>
      </c>
      <c r="AC282" s="1"/>
      <c r="AD282" s="1"/>
    </row>
    <row r="283" spans="15:30" x14ac:dyDescent="0.25">
      <c r="O283" s="1">
        <f t="shared" ca="1" si="27"/>
        <v>0.50652723265738442</v>
      </c>
      <c r="P283" s="1">
        <f t="shared" ca="1" si="26"/>
        <v>1.0093781868524527</v>
      </c>
      <c r="Z283" s="1">
        <v>0.97020000000001105</v>
      </c>
      <c r="AA283" s="1">
        <f t="shared" si="28"/>
        <v>-3.0253043171009495E-2</v>
      </c>
      <c r="AB283" s="1">
        <f t="shared" si="29"/>
        <v>-2.9351502484513747E-2</v>
      </c>
      <c r="AC283" s="1"/>
      <c r="AD283" s="1"/>
    </row>
    <row r="284" spans="15:30" x14ac:dyDescent="0.25">
      <c r="O284" s="1">
        <f t="shared" ca="1" si="27"/>
        <v>0.7758005732214458</v>
      </c>
      <c r="P284" s="1">
        <f t="shared" ca="1" si="26"/>
        <v>1.5599930131264714</v>
      </c>
      <c r="Z284" s="1">
        <v>2.0800000000000098</v>
      </c>
      <c r="AA284" s="1">
        <f t="shared" si="28"/>
        <v>0.7323678937132313</v>
      </c>
      <c r="AB284" s="1">
        <f t="shared" si="29"/>
        <v>1.5233252189235282</v>
      </c>
      <c r="AC284" s="1"/>
      <c r="AD284" s="1"/>
    </row>
    <row r="285" spans="15:30" x14ac:dyDescent="0.25">
      <c r="O285" s="1">
        <f t="shared" ca="1" si="27"/>
        <v>0.28495783517314188</v>
      </c>
      <c r="P285" s="1">
        <f t="shared" ca="1" si="26"/>
        <v>0.68144194565636984</v>
      </c>
      <c r="Z285" s="1">
        <v>1.8801000000000001</v>
      </c>
      <c r="AA285" s="1">
        <f t="shared" si="28"/>
        <v>0.63132496691660245</v>
      </c>
      <c r="AB285" s="1">
        <f t="shared" si="29"/>
        <v>1.1869540702999044</v>
      </c>
      <c r="AC285" s="1"/>
      <c r="AD285" s="1"/>
    </row>
    <row r="286" spans="15:30" x14ac:dyDescent="0.25">
      <c r="O286" s="1">
        <f t="shared" ca="1" si="27"/>
        <v>0.59211276470637486</v>
      </c>
      <c r="P286" s="1">
        <f t="shared" ca="1" si="26"/>
        <v>1.1539706697688925</v>
      </c>
      <c r="Z286" s="1">
        <v>0.94020000000000903</v>
      </c>
      <c r="AA286" s="1">
        <f t="shared" si="28"/>
        <v>-6.1662660392097307E-2</v>
      </c>
      <c r="AB286" s="1">
        <f t="shared" si="29"/>
        <v>-5.7975233300650443E-2</v>
      </c>
      <c r="AC286" s="1"/>
      <c r="AD286" s="1"/>
    </row>
    <row r="287" spans="15:30" x14ac:dyDescent="0.25">
      <c r="O287" s="1">
        <f t="shared" ca="1" si="27"/>
        <v>0.19835800206257814</v>
      </c>
      <c r="P287" s="1">
        <f t="shared" ca="1" si="26"/>
        <v>0.55464639649459857</v>
      </c>
      <c r="Z287" s="1">
        <v>1.42</v>
      </c>
      <c r="AA287" s="1">
        <f t="shared" si="28"/>
        <v>0.35065687161316933</v>
      </c>
      <c r="AB287" s="1">
        <f t="shared" si="29"/>
        <v>0.49793275769070044</v>
      </c>
      <c r="AC287" s="1"/>
      <c r="AD287" s="1"/>
    </row>
    <row r="288" spans="15:30" x14ac:dyDescent="0.25">
      <c r="O288" s="1">
        <f t="shared" ca="1" si="27"/>
        <v>0.26091425410989866</v>
      </c>
      <c r="P288" s="1">
        <f t="shared" ca="1" si="26"/>
        <v>0.64682862179936595</v>
      </c>
      <c r="Z288" s="1">
        <v>1.26</v>
      </c>
      <c r="AA288" s="1">
        <f t="shared" si="28"/>
        <v>0.23111172096338664</v>
      </c>
      <c r="AB288" s="1">
        <f t="shared" si="29"/>
        <v>0.29120076841386716</v>
      </c>
      <c r="AC288" s="1"/>
      <c r="AD288" s="1"/>
    </row>
    <row r="289" spans="15:30" x14ac:dyDescent="0.25">
      <c r="O289" s="1">
        <f t="shared" ca="1" si="27"/>
        <v>0.11569055022583818</v>
      </c>
      <c r="P289" s="1">
        <f t="shared" ca="1" si="26"/>
        <v>0.42085813608848799</v>
      </c>
      <c r="Z289" s="1">
        <v>1.66</v>
      </c>
      <c r="AA289" s="1">
        <f t="shared" si="28"/>
        <v>0.50681760236845186</v>
      </c>
      <c r="AB289" s="1">
        <f t="shared" si="29"/>
        <v>0.84131721993163</v>
      </c>
      <c r="AC289" s="1"/>
      <c r="AD289" s="1"/>
    </row>
    <row r="290" spans="15:30" x14ac:dyDescent="0.25">
      <c r="O290" s="1">
        <f t="shared" ca="1" si="27"/>
        <v>0.10898328422414261</v>
      </c>
      <c r="P290" s="1">
        <f t="shared" ca="1" si="26"/>
        <v>0.40883275204456937</v>
      </c>
      <c r="Z290" s="1">
        <v>0.85000000000000897</v>
      </c>
      <c r="AA290" s="1">
        <f t="shared" si="28"/>
        <v>-0.16251892949776436</v>
      </c>
      <c r="AB290" s="1">
        <f t="shared" si="29"/>
        <v>-0.13814109007310116</v>
      </c>
      <c r="AC290" s="1"/>
      <c r="AD290" s="1"/>
    </row>
    <row r="291" spans="15:30" x14ac:dyDescent="0.25">
      <c r="O291" s="1">
        <f t="shared" ca="1" si="27"/>
        <v>0.97114820334217689</v>
      </c>
      <c r="P291" s="1">
        <f t="shared" ca="1" si="26"/>
        <v>2.7329428264695381</v>
      </c>
      <c r="Z291" s="1">
        <v>1.1499999999999999</v>
      </c>
      <c r="AA291" s="1">
        <f t="shared" si="28"/>
        <v>0.13976194237515863</v>
      </c>
      <c r="AB291" s="1">
        <f t="shared" si="29"/>
        <v>0.16072623373143241</v>
      </c>
      <c r="AC291" s="1"/>
      <c r="AD291" s="1"/>
    </row>
    <row r="292" spans="15:30" x14ac:dyDescent="0.25">
      <c r="O292" s="1">
        <f t="shared" ca="1" si="27"/>
        <v>0.70115103741786</v>
      </c>
      <c r="P292" s="1">
        <f t="shared" ca="1" si="26"/>
        <v>1.3719544060503339</v>
      </c>
      <c r="Z292" s="1">
        <v>0.450000000000009</v>
      </c>
      <c r="AA292" s="1">
        <f t="shared" si="28"/>
        <v>-0.79850769621775164</v>
      </c>
      <c r="AB292" s="1">
        <f t="shared" si="29"/>
        <v>-0.35932846329799545</v>
      </c>
      <c r="AC292" s="1"/>
      <c r="AD292" s="1"/>
    </row>
    <row r="293" spans="15:30" x14ac:dyDescent="0.25">
      <c r="O293" s="1">
        <f t="shared" ca="1" si="27"/>
        <v>0.12460671290169922</v>
      </c>
      <c r="P293" s="1">
        <f t="shared" ca="1" si="26"/>
        <v>0.43646670431046009</v>
      </c>
      <c r="Z293" s="1">
        <v>1.49</v>
      </c>
      <c r="AA293" s="1">
        <f t="shared" si="28"/>
        <v>0.39877611995736778</v>
      </c>
      <c r="AB293" s="1">
        <f t="shared" si="29"/>
        <v>0.59417641873647797</v>
      </c>
      <c r="AC293" s="1"/>
      <c r="AD293" s="1"/>
    </row>
    <row r="294" spans="15:30" x14ac:dyDescent="0.25">
      <c r="O294" s="1">
        <f t="shared" ca="1" si="27"/>
        <v>0.98443320538969026</v>
      </c>
      <c r="P294" s="1">
        <f t="shared" ca="1" si="26"/>
        <v>3.0564625053279935</v>
      </c>
      <c r="Z294" s="1">
        <v>0.74020000000000896</v>
      </c>
      <c r="AA294" s="1">
        <f t="shared" si="28"/>
        <v>-0.30083485903006935</v>
      </c>
      <c r="AB294" s="1">
        <f t="shared" si="29"/>
        <v>-0.22267796265406004</v>
      </c>
      <c r="AC294" s="1"/>
      <c r="AD294" s="1"/>
    </row>
    <row r="295" spans="15:30" x14ac:dyDescent="0.25">
      <c r="O295" s="1">
        <f t="shared" ca="1" si="27"/>
        <v>0.59623701526383899</v>
      </c>
      <c r="P295" s="1">
        <f t="shared" ca="1" si="26"/>
        <v>1.1614060385156362</v>
      </c>
      <c r="Z295" s="1">
        <v>3.1701000000000001</v>
      </c>
      <c r="AA295" s="1">
        <f t="shared" si="28"/>
        <v>1.1537631331329579</v>
      </c>
      <c r="AB295" s="1">
        <f t="shared" si="29"/>
        <v>3.6575445083447899</v>
      </c>
      <c r="AC295" s="1"/>
      <c r="AD295" s="1"/>
    </row>
    <row r="296" spans="15:30" x14ac:dyDescent="0.25">
      <c r="O296" s="1">
        <f t="shared" ca="1" si="27"/>
        <v>0.74107568962436032</v>
      </c>
      <c r="P296" s="1">
        <f t="shared" ca="1" si="26"/>
        <v>1.4670780728919914</v>
      </c>
      <c r="Z296" s="1">
        <v>0.25000000000000899</v>
      </c>
      <c r="AA296" s="1">
        <f t="shared" si="28"/>
        <v>-1.3862943611198546</v>
      </c>
      <c r="AB296" s="1">
        <f t="shared" si="29"/>
        <v>-0.34657359027997614</v>
      </c>
      <c r="AC296" s="1"/>
      <c r="AD296" s="1"/>
    </row>
    <row r="297" spans="15:30" x14ac:dyDescent="0.25">
      <c r="O297" s="1">
        <f t="shared" ca="1" si="27"/>
        <v>0.26902170053415586</v>
      </c>
      <c r="P297" s="1">
        <f t="shared" ca="1" si="26"/>
        <v>0.65852940145702621</v>
      </c>
      <c r="Z297" s="1">
        <v>1.79</v>
      </c>
      <c r="AA297" s="1">
        <f t="shared" si="28"/>
        <v>0.58221561985266368</v>
      </c>
      <c r="AB297" s="1">
        <f t="shared" si="29"/>
        <v>1.042165959536268</v>
      </c>
      <c r="AC297" s="1"/>
      <c r="AD297" s="1"/>
    </row>
    <row r="298" spans="15:30" x14ac:dyDescent="0.25">
      <c r="O298" s="1">
        <f t="shared" ca="1" si="27"/>
        <v>0.32618059126450372</v>
      </c>
      <c r="P298" s="1">
        <f t="shared" ca="1" si="26"/>
        <v>0.74046821060449464</v>
      </c>
      <c r="Z298" s="1">
        <v>1.5301</v>
      </c>
      <c r="AA298" s="1">
        <f t="shared" si="28"/>
        <v>0.42533309274563075</v>
      </c>
      <c r="AB298" s="1">
        <f t="shared" si="29"/>
        <v>0.6508021652100896</v>
      </c>
      <c r="AC298" s="1"/>
      <c r="AD298" s="1"/>
    </row>
    <row r="299" spans="15:30" x14ac:dyDescent="0.25">
      <c r="O299" s="1">
        <f t="shared" ca="1" si="27"/>
        <v>0.33576540648639519</v>
      </c>
      <c r="P299" s="1">
        <f t="shared" ca="1" si="26"/>
        <v>0.75419832045654989</v>
      </c>
      <c r="Z299" s="1">
        <v>0.22010000000000801</v>
      </c>
      <c r="AA299" s="1">
        <f t="shared" si="28"/>
        <v>-1.5136732904496846</v>
      </c>
      <c r="AB299" s="1">
        <f t="shared" si="29"/>
        <v>-0.33315949122798771</v>
      </c>
      <c r="AC299" s="1"/>
      <c r="AD299" s="1"/>
    </row>
    <row r="300" spans="15:30" x14ac:dyDescent="0.25">
      <c r="O300" s="1">
        <f t="shared" ca="1" si="27"/>
        <v>0.51435672114634601</v>
      </c>
      <c r="P300" s="1">
        <f t="shared" ca="1" si="26"/>
        <v>1.0219507966169676</v>
      </c>
      <c r="Z300" s="1">
        <v>0.61000000000000798</v>
      </c>
      <c r="AA300" s="1">
        <f t="shared" si="28"/>
        <v>-0.49429632181476701</v>
      </c>
      <c r="AB300" s="1">
        <f t="shared" si="29"/>
        <v>-0.30152075630701181</v>
      </c>
      <c r="AC300" s="1"/>
      <c r="AD300" s="1"/>
    </row>
    <row r="301" spans="15:30" x14ac:dyDescent="0.25">
      <c r="O301" s="1">
        <f t="shared" ca="1" si="27"/>
        <v>0.70236082538939493</v>
      </c>
      <c r="P301" s="1">
        <f t="shared" ca="1" si="26"/>
        <v>1.3746850458387359</v>
      </c>
      <c r="Z301" s="1">
        <v>1.1100000000000001</v>
      </c>
      <c r="AA301" s="1">
        <f t="shared" si="28"/>
        <v>0.10436001532424286</v>
      </c>
      <c r="AB301" s="1">
        <f t="shared" si="29"/>
        <v>0.11583961700990958</v>
      </c>
      <c r="AC301" s="1"/>
      <c r="AD301" s="1"/>
    </row>
    <row r="302" spans="15:30" x14ac:dyDescent="0.25">
      <c r="O302" s="1">
        <f t="shared" ca="1" si="27"/>
        <v>0.8487934051056244</v>
      </c>
      <c r="P302" s="1">
        <f t="shared" ca="1" si="26"/>
        <v>1.8037172236960364</v>
      </c>
      <c r="Z302" s="1">
        <v>1.17</v>
      </c>
      <c r="AA302" s="1">
        <f t="shared" si="28"/>
        <v>0.15700374880966469</v>
      </c>
      <c r="AB302" s="1">
        <f t="shared" si="29"/>
        <v>0.18369438610730768</v>
      </c>
      <c r="AC302" s="1"/>
      <c r="AD302" s="1"/>
    </row>
    <row r="303" spans="15:30" x14ac:dyDescent="0.25">
      <c r="O303" s="1">
        <f t="shared" ca="1" si="27"/>
        <v>0.4128419729330679</v>
      </c>
      <c r="P303" s="1">
        <f t="shared" ca="1" si="26"/>
        <v>0.86599335219721119</v>
      </c>
      <c r="Z303" s="1">
        <v>2.29</v>
      </c>
      <c r="AA303" s="1">
        <f t="shared" si="28"/>
        <v>0.82855181756614826</v>
      </c>
      <c r="AB303" s="1">
        <f t="shared" si="29"/>
        <v>1.8973836622264795</v>
      </c>
      <c r="AC303" s="1"/>
      <c r="AD303" s="1"/>
    </row>
    <row r="304" spans="15:30" x14ac:dyDescent="0.25">
      <c r="O304" s="1">
        <f t="shared" ca="1" si="27"/>
        <v>0.52313428283801333</v>
      </c>
      <c r="P304" s="1">
        <f t="shared" ca="1" si="26"/>
        <v>1.036181682548208</v>
      </c>
      <c r="Z304" s="1">
        <v>0.57000000000000794</v>
      </c>
      <c r="AA304" s="1">
        <f t="shared" si="28"/>
        <v>-0.56211891815352732</v>
      </c>
      <c r="AB304" s="1">
        <f t="shared" si="29"/>
        <v>-0.32040778334751502</v>
      </c>
      <c r="AC304" s="1"/>
      <c r="AD304" s="1"/>
    </row>
    <row r="305" spans="15:30" x14ac:dyDescent="0.25">
      <c r="O305" s="1">
        <f t="shared" ca="1" si="27"/>
        <v>0.39171128819025747</v>
      </c>
      <c r="P305" s="1">
        <f t="shared" ca="1" si="26"/>
        <v>0.83498749772892322</v>
      </c>
      <c r="Z305" s="1">
        <v>0.880000000000008</v>
      </c>
      <c r="AA305" s="1">
        <f t="shared" si="28"/>
        <v>-0.12783337150987581</v>
      </c>
      <c r="AB305" s="1">
        <f t="shared" si="29"/>
        <v>-0.11249336692869173</v>
      </c>
      <c r="AC305" s="1"/>
      <c r="AD305" s="1"/>
    </row>
    <row r="306" spans="15:30" x14ac:dyDescent="0.25">
      <c r="O306" s="1">
        <f t="shared" ca="1" si="27"/>
        <v>1.4397688935658626E-2</v>
      </c>
      <c r="P306" s="1">
        <f t="shared" ca="1" si="26"/>
        <v>0.16898508567332338</v>
      </c>
      <c r="Z306" s="1">
        <v>0.50010000000000698</v>
      </c>
      <c r="AA306" s="1">
        <f t="shared" si="28"/>
        <v>-0.69294720055726511</v>
      </c>
      <c r="AB306" s="1">
        <f t="shared" si="29"/>
        <v>-0.34654289499869312</v>
      </c>
      <c r="AC306" s="1"/>
      <c r="AD306" s="1"/>
    </row>
    <row r="307" spans="15:30" x14ac:dyDescent="0.25">
      <c r="O307" s="1">
        <f t="shared" ca="1" si="27"/>
        <v>0.92404801714668772</v>
      </c>
      <c r="P307" s="1">
        <f t="shared" ca="1" si="26"/>
        <v>2.2041652126922289</v>
      </c>
      <c r="Z307" s="1">
        <v>0.55000000000000704</v>
      </c>
      <c r="AA307" s="1">
        <f t="shared" si="28"/>
        <v>-0.59783700075560764</v>
      </c>
      <c r="AB307" s="1">
        <f t="shared" si="29"/>
        <v>-0.32881035041558843</v>
      </c>
      <c r="AC307" s="1"/>
      <c r="AD307" s="1"/>
    </row>
    <row r="308" spans="15:30" x14ac:dyDescent="0.25">
      <c r="O308" s="1">
        <f t="shared" ca="1" si="27"/>
        <v>0.64645033346324299</v>
      </c>
      <c r="P308" s="1">
        <f t="shared" ca="1" si="26"/>
        <v>1.2564519283854263</v>
      </c>
      <c r="Z308" s="1">
        <v>2.0202</v>
      </c>
      <c r="AA308" s="1">
        <f t="shared" si="28"/>
        <v>0.70319651641294678</v>
      </c>
      <c r="AB308" s="1">
        <f t="shared" si="29"/>
        <v>1.4205976024574352</v>
      </c>
      <c r="AC308" s="1"/>
      <c r="AD308" s="1"/>
    </row>
    <row r="309" spans="15:30" x14ac:dyDescent="0.25">
      <c r="O309" s="1">
        <f t="shared" ca="1" si="27"/>
        <v>0.99283835495387696</v>
      </c>
      <c r="P309" s="1">
        <f t="shared" ca="1" si="26"/>
        <v>3.4530350192129817</v>
      </c>
      <c r="Z309" s="1">
        <v>0.94030000000000702</v>
      </c>
      <c r="AA309" s="1">
        <f t="shared" si="28"/>
        <v>-6.1556305699098368E-2</v>
      </c>
      <c r="AB309" s="1">
        <f t="shared" si="29"/>
        <v>-5.7881394248862628E-2</v>
      </c>
      <c r="AC309" s="1"/>
      <c r="AD309" s="1"/>
    </row>
    <row r="310" spans="15:30" x14ac:dyDescent="0.25">
      <c r="O310" s="1">
        <f t="shared" ca="1" si="27"/>
        <v>0.26461186471938936</v>
      </c>
      <c r="P310" s="1">
        <f t="shared" ca="1" si="26"/>
        <v>0.65216943946971917</v>
      </c>
      <c r="Z310" s="1">
        <v>0.83000000000000695</v>
      </c>
      <c r="AA310" s="1">
        <f t="shared" si="28"/>
        <v>-0.18632957819148507</v>
      </c>
      <c r="AB310" s="1">
        <f t="shared" si="29"/>
        <v>-0.1546535498989339</v>
      </c>
      <c r="AC310" s="1"/>
      <c r="AD310" s="1"/>
    </row>
    <row r="311" spans="15:30" x14ac:dyDescent="0.25">
      <c r="O311" s="1">
        <f t="shared" ca="1" si="27"/>
        <v>0.53085743473100377</v>
      </c>
      <c r="P311" s="1">
        <f t="shared" ca="1" si="26"/>
        <v>1.0488278262732456</v>
      </c>
      <c r="Z311" s="1">
        <v>1.4601</v>
      </c>
      <c r="AA311" s="1">
        <f t="shared" si="28"/>
        <v>0.3785049265253812</v>
      </c>
      <c r="AB311" s="1">
        <f t="shared" si="29"/>
        <v>0.55265504321970904</v>
      </c>
      <c r="AC311" s="1"/>
      <c r="AD311" s="1"/>
    </row>
    <row r="312" spans="15:30" x14ac:dyDescent="0.25">
      <c r="O312" s="1">
        <f t="shared" ca="1" si="27"/>
        <v>0.42021231463387143</v>
      </c>
      <c r="P312" s="1">
        <f t="shared" ca="1" si="26"/>
        <v>0.87689683976254673</v>
      </c>
      <c r="Z312" s="1">
        <v>0.80040000000000699</v>
      </c>
      <c r="AA312" s="1">
        <f t="shared" si="28"/>
        <v>-0.22264367627254997</v>
      </c>
      <c r="AB312" s="1">
        <f t="shared" si="29"/>
        <v>-0.17820399848855056</v>
      </c>
      <c r="AC312" s="1"/>
      <c r="AD312" s="1"/>
    </row>
    <row r="313" spans="15:30" x14ac:dyDescent="0.25">
      <c r="O313" s="1">
        <f t="shared" ca="1" si="27"/>
        <v>0.60090026300175181</v>
      </c>
      <c r="P313" s="1">
        <f t="shared" ca="1" si="26"/>
        <v>1.1698749721029733</v>
      </c>
      <c r="Z313" s="1">
        <v>1.28</v>
      </c>
      <c r="AA313" s="1">
        <f t="shared" si="28"/>
        <v>0.24686007793152581</v>
      </c>
      <c r="AB313" s="1">
        <f t="shared" si="29"/>
        <v>0.31598089975235305</v>
      </c>
      <c r="AC313" s="1"/>
      <c r="AD313" s="1"/>
    </row>
    <row r="314" spans="15:30" x14ac:dyDescent="0.25">
      <c r="O314" s="1">
        <f t="shared" ca="1" si="27"/>
        <v>0.91768765725377455</v>
      </c>
      <c r="P314" s="1">
        <f t="shared" ca="1" si="26"/>
        <v>2.1586740728692297</v>
      </c>
      <c r="Z314" s="1">
        <v>0.340200000000007</v>
      </c>
      <c r="AA314" s="1">
        <f t="shared" si="28"/>
        <v>-1.0782215990203552</v>
      </c>
      <c r="AB314" s="1">
        <f t="shared" si="29"/>
        <v>-0.3668109879867324</v>
      </c>
      <c r="AC314" s="1"/>
      <c r="AD314" s="1"/>
    </row>
    <row r="315" spans="15:30" x14ac:dyDescent="0.25">
      <c r="O315" s="1">
        <f t="shared" ca="1" si="27"/>
        <v>0.74123520030266743</v>
      </c>
      <c r="P315" s="1">
        <f t="shared" ca="1" si="26"/>
        <v>1.4674809390664096</v>
      </c>
      <c r="Z315" s="1">
        <v>0.50000000000000699</v>
      </c>
      <c r="AA315" s="1">
        <f t="shared" si="28"/>
        <v>-0.6931471805599313</v>
      </c>
      <c r="AB315" s="1">
        <f t="shared" si="29"/>
        <v>-0.34657359027997048</v>
      </c>
      <c r="AC315" s="1"/>
      <c r="AD315" s="1"/>
    </row>
    <row r="316" spans="15:30" x14ac:dyDescent="0.25">
      <c r="O316" s="1">
        <f t="shared" ca="1" si="27"/>
        <v>0.11002547332996826</v>
      </c>
      <c r="P316" s="1">
        <f t="shared" ca="1" si="26"/>
        <v>0.41071857127588229</v>
      </c>
      <c r="Z316" s="1">
        <v>0.18000000000000699</v>
      </c>
      <c r="AA316" s="1">
        <f t="shared" si="28"/>
        <v>-1.7147984280918878</v>
      </c>
      <c r="AB316" s="1">
        <f t="shared" si="29"/>
        <v>-0.30866371705655177</v>
      </c>
      <c r="AC316" s="1"/>
      <c r="AD316" s="1"/>
    </row>
    <row r="317" spans="15:30" x14ac:dyDescent="0.25">
      <c r="O317" s="1">
        <f t="shared" ca="1" si="27"/>
        <v>0.13922377286953502</v>
      </c>
      <c r="P317" s="1">
        <f t="shared" ca="1" si="26"/>
        <v>0.46125944503307881</v>
      </c>
      <c r="Z317" s="1">
        <v>0.60000000000000697</v>
      </c>
      <c r="AA317" s="1">
        <f t="shared" si="28"/>
        <v>-0.51082562376597906</v>
      </c>
      <c r="AB317" s="1">
        <f t="shared" si="29"/>
        <v>-0.306495374259591</v>
      </c>
      <c r="AC317" s="1"/>
      <c r="AD317" s="1"/>
    </row>
    <row r="318" spans="15:30" x14ac:dyDescent="0.25">
      <c r="O318" s="1">
        <f t="shared" ca="1" si="27"/>
        <v>0.709866250124353</v>
      </c>
      <c r="P318" s="1">
        <f t="shared" ca="1" si="26"/>
        <v>1.3918217974590408</v>
      </c>
      <c r="Z318" s="1">
        <v>0.52020000000000699</v>
      </c>
      <c r="AA318" s="1">
        <f t="shared" si="28"/>
        <v>-0.65354192596757243</v>
      </c>
      <c r="AB318" s="1">
        <f t="shared" si="29"/>
        <v>-0.33997250988833577</v>
      </c>
      <c r="AC318" s="1"/>
      <c r="AD318" s="1"/>
    </row>
    <row r="319" spans="15:30" x14ac:dyDescent="0.25">
      <c r="O319" s="1">
        <f t="shared" ca="1" si="27"/>
        <v>0.60009953623617174</v>
      </c>
      <c r="P319" s="1">
        <f t="shared" ca="1" si="26"/>
        <v>1.1684160297492907</v>
      </c>
      <c r="Z319" s="1">
        <v>0.99000000000000798</v>
      </c>
      <c r="AA319" s="1">
        <f t="shared" si="28"/>
        <v>-1.0050335853493375E-2</v>
      </c>
      <c r="AB319" s="1">
        <f t="shared" si="29"/>
        <v>-9.9498324949585226E-3</v>
      </c>
      <c r="AC319" s="1"/>
      <c r="AD319" s="1"/>
    </row>
    <row r="320" spans="15:30" x14ac:dyDescent="0.25">
      <c r="O320" s="1">
        <f t="shared" ca="1" si="27"/>
        <v>0.82805157821175757</v>
      </c>
      <c r="P320" s="1">
        <f t="shared" ca="1" si="26"/>
        <v>1.7256351453205949</v>
      </c>
      <c r="Z320" s="1">
        <v>1.23</v>
      </c>
      <c r="AA320" s="1">
        <f t="shared" si="28"/>
        <v>0.20701416938432612</v>
      </c>
      <c r="AB320" s="1">
        <f t="shared" si="29"/>
        <v>0.25462742834272112</v>
      </c>
      <c r="AC320" s="1"/>
      <c r="AD320" s="1"/>
    </row>
    <row r="321" spans="15:30" x14ac:dyDescent="0.25">
      <c r="O321" s="1">
        <f t="shared" ca="1" si="27"/>
        <v>0.3941431612282974</v>
      </c>
      <c r="P321" s="1">
        <f t="shared" ca="1" si="26"/>
        <v>0.83853836183052388</v>
      </c>
      <c r="Z321" s="1">
        <v>0.74040000000000805</v>
      </c>
      <c r="AA321" s="1">
        <f t="shared" si="28"/>
        <v>-0.30056469828278376</v>
      </c>
      <c r="AB321" s="1">
        <f t="shared" si="29"/>
        <v>-0.22253810260857551</v>
      </c>
      <c r="AC321" s="1"/>
      <c r="AD321" s="1"/>
    </row>
    <row r="322" spans="15:30" x14ac:dyDescent="0.25">
      <c r="O322" s="1">
        <f t="shared" ca="1" si="27"/>
        <v>0.84737564778114416</v>
      </c>
      <c r="P322" s="1">
        <f t="shared" ca="1" si="26"/>
        <v>1.7980905299630938</v>
      </c>
      <c r="Z322" s="1">
        <v>1.03</v>
      </c>
      <c r="AA322" s="1">
        <f t="shared" si="28"/>
        <v>2.9558802241544429E-2</v>
      </c>
      <c r="AB322" s="1">
        <f t="shared" si="29"/>
        <v>3.0445566308790764E-2</v>
      </c>
      <c r="AC322" s="1"/>
      <c r="AD322" s="1"/>
    </row>
    <row r="323" spans="15:30" x14ac:dyDescent="0.25">
      <c r="O323" s="1">
        <f t="shared" ca="1" si="27"/>
        <v>0.86554883308329844</v>
      </c>
      <c r="P323" s="1">
        <f t="shared" ca="1" si="26"/>
        <v>1.8740015366018778</v>
      </c>
      <c r="Z323" s="1">
        <v>0.56000000000000705</v>
      </c>
      <c r="AA323" s="1">
        <f t="shared" si="28"/>
        <v>-0.5798184952529295</v>
      </c>
      <c r="AB323" s="1">
        <f t="shared" si="29"/>
        <v>-0.32469835734164459</v>
      </c>
      <c r="AC323" s="1"/>
      <c r="AD323" s="1"/>
    </row>
    <row r="324" spans="15:30" x14ac:dyDescent="0.25">
      <c r="O324" s="1">
        <f t="shared" ca="1" si="27"/>
        <v>0.61818231818037928</v>
      </c>
      <c r="P324" s="1">
        <f t="shared" ref="P324:P387" ca="1" si="30">_xlfn.GAMMA.INV(O324,O$1,O$2)</f>
        <v>1.2018636545456045</v>
      </c>
      <c r="Z324" s="1">
        <v>0.94000000000000705</v>
      </c>
      <c r="AA324" s="1">
        <f t="shared" si="28"/>
        <v>-6.1875403718079973E-2</v>
      </c>
      <c r="AB324" s="1">
        <f t="shared" si="29"/>
        <v>-5.8162879494995608E-2</v>
      </c>
      <c r="AC324" s="1"/>
      <c r="AD324" s="1"/>
    </row>
    <row r="325" spans="15:30" x14ac:dyDescent="0.25">
      <c r="O325" s="1">
        <f t="shared" ref="O325:O388" ca="1" si="31">RAND()</f>
        <v>0.46412780728406833</v>
      </c>
      <c r="P325" s="1">
        <f t="shared" ca="1" si="30"/>
        <v>0.94305181508772651</v>
      </c>
      <c r="Z325" s="1">
        <v>1.07</v>
      </c>
      <c r="AA325" s="1">
        <f t="shared" ref="AA325:AA388" si="32">LN(Z325)</f>
        <v>6.7658648473814864E-2</v>
      </c>
      <c r="AB325" s="1">
        <f t="shared" ref="AB325:AB388" si="33">Z325*AA325</f>
        <v>7.2394753866981909E-2</v>
      </c>
      <c r="AC325" s="1"/>
      <c r="AD325" s="1"/>
    </row>
    <row r="326" spans="15:30" x14ac:dyDescent="0.25">
      <c r="O326" s="1">
        <f t="shared" ca="1" si="31"/>
        <v>0.52419022895388034</v>
      </c>
      <c r="P326" s="1">
        <f t="shared" ca="1" si="30"/>
        <v>1.0379036955704066</v>
      </c>
      <c r="Z326" s="1">
        <v>1.07</v>
      </c>
      <c r="AA326" s="1">
        <f t="shared" si="32"/>
        <v>6.7658648473814864E-2</v>
      </c>
      <c r="AB326" s="1">
        <f t="shared" si="33"/>
        <v>7.2394753866981909E-2</v>
      </c>
      <c r="AC326" s="1"/>
      <c r="AD326" s="1"/>
    </row>
    <row r="327" spans="15:30" x14ac:dyDescent="0.25">
      <c r="O327" s="1">
        <f t="shared" ca="1" si="31"/>
        <v>8.0185946076568815E-2</v>
      </c>
      <c r="P327" s="1">
        <f t="shared" ca="1" si="30"/>
        <v>0.35359770715861394</v>
      </c>
      <c r="Z327" s="1">
        <v>1.07</v>
      </c>
      <c r="AA327" s="1">
        <f t="shared" si="32"/>
        <v>6.7658648473814864E-2</v>
      </c>
      <c r="AB327" s="1">
        <f t="shared" si="33"/>
        <v>7.2394753866981909E-2</v>
      </c>
      <c r="AC327" s="1"/>
      <c r="AD327" s="1"/>
    </row>
    <row r="328" spans="15:30" x14ac:dyDescent="0.25">
      <c r="O328" s="1">
        <f t="shared" ca="1" si="31"/>
        <v>0.4305848763634279</v>
      </c>
      <c r="P328" s="1">
        <f t="shared" ca="1" si="30"/>
        <v>0.89232970405450629</v>
      </c>
      <c r="Z328" s="1">
        <v>0.50000000000000699</v>
      </c>
      <c r="AA328" s="1">
        <f t="shared" si="32"/>
        <v>-0.6931471805599313</v>
      </c>
      <c r="AB328" s="1">
        <f t="shared" si="33"/>
        <v>-0.34657359027997048</v>
      </c>
      <c r="AC328" s="1"/>
      <c r="AD328" s="1"/>
    </row>
    <row r="329" spans="15:30" x14ac:dyDescent="0.25">
      <c r="O329" s="1">
        <f t="shared" ca="1" si="31"/>
        <v>0.21363280229905135</v>
      </c>
      <c r="P329" s="1">
        <f t="shared" ca="1" si="30"/>
        <v>0.57757435598217022</v>
      </c>
      <c r="Z329" s="1">
        <v>0.84010000000000695</v>
      </c>
      <c r="AA329" s="1">
        <f t="shared" si="32"/>
        <v>-0.17423434661132731</v>
      </c>
      <c r="AB329" s="1">
        <f t="shared" si="33"/>
        <v>-0.14637427458817728</v>
      </c>
      <c r="AC329" s="1"/>
      <c r="AD329" s="1"/>
    </row>
    <row r="330" spans="15:30" x14ac:dyDescent="0.25">
      <c r="O330" s="1">
        <f t="shared" ca="1" si="31"/>
        <v>0.85624492436656341</v>
      </c>
      <c r="P330" s="1">
        <f t="shared" ca="1" si="30"/>
        <v>1.8340771519870553</v>
      </c>
      <c r="Z330" s="1">
        <v>1.44</v>
      </c>
      <c r="AA330" s="1">
        <f t="shared" si="32"/>
        <v>0.36464311358790924</v>
      </c>
      <c r="AB330" s="1">
        <f t="shared" si="33"/>
        <v>0.52508608356658926</v>
      </c>
      <c r="AC330" s="1"/>
      <c r="AD330" s="1"/>
    </row>
    <row r="331" spans="15:30" x14ac:dyDescent="0.25">
      <c r="O331" s="1">
        <f t="shared" ca="1" si="31"/>
        <v>0.14299970154248343</v>
      </c>
      <c r="P331" s="1">
        <f t="shared" ca="1" si="30"/>
        <v>0.46752411091939489</v>
      </c>
      <c r="Z331" s="1">
        <v>1.27</v>
      </c>
      <c r="AA331" s="1">
        <f t="shared" si="32"/>
        <v>0.23901690047049992</v>
      </c>
      <c r="AB331" s="1">
        <f t="shared" si="33"/>
        <v>0.30355146359753493</v>
      </c>
      <c r="AC331" s="1"/>
      <c r="AD331" s="1"/>
    </row>
    <row r="332" spans="15:30" x14ac:dyDescent="0.25">
      <c r="O332" s="1">
        <f t="shared" ca="1" si="31"/>
        <v>0.61235919093092439</v>
      </c>
      <c r="P332" s="1">
        <f t="shared" ca="1" si="30"/>
        <v>1.1909757210630088</v>
      </c>
      <c r="Z332" s="1">
        <v>1.1403000000000001</v>
      </c>
      <c r="AA332" s="1">
        <f t="shared" si="32"/>
        <v>0.13129138568117577</v>
      </c>
      <c r="AB332" s="1">
        <f t="shared" si="33"/>
        <v>0.14971156709224473</v>
      </c>
      <c r="AC332" s="1"/>
      <c r="AD332" s="1"/>
    </row>
    <row r="333" spans="15:30" x14ac:dyDescent="0.25">
      <c r="O333" s="1">
        <f t="shared" ca="1" si="31"/>
        <v>0.39508105943959215</v>
      </c>
      <c r="P333" s="1">
        <f t="shared" ca="1" si="30"/>
        <v>0.83990895799848575</v>
      </c>
      <c r="Z333" s="1">
        <v>2.2201</v>
      </c>
      <c r="AA333" s="1">
        <f t="shared" si="32"/>
        <v>0.79755223991473556</v>
      </c>
      <c r="AB333" s="1">
        <f t="shared" si="33"/>
        <v>1.7706457278347043</v>
      </c>
      <c r="AC333" s="1"/>
      <c r="AD333" s="1"/>
    </row>
    <row r="334" spans="15:30" x14ac:dyDescent="0.25">
      <c r="O334" s="1">
        <f t="shared" ca="1" si="31"/>
        <v>0.11911447536165332</v>
      </c>
      <c r="P334" s="1">
        <f t="shared" ca="1" si="30"/>
        <v>0.42690019662652878</v>
      </c>
      <c r="Z334" s="1">
        <v>0.64020000000000699</v>
      </c>
      <c r="AA334" s="1">
        <f t="shared" si="32"/>
        <v>-0.44597465144636345</v>
      </c>
      <c r="AB334" s="1">
        <f t="shared" si="33"/>
        <v>-0.28551297185596497</v>
      </c>
      <c r="AC334" s="1"/>
      <c r="AD334" s="1"/>
    </row>
    <row r="335" spans="15:30" x14ac:dyDescent="0.25">
      <c r="O335" s="1">
        <f t="shared" ca="1" si="31"/>
        <v>0.50283767428316972</v>
      </c>
      <c r="P335" s="1">
        <f t="shared" ca="1" si="30"/>
        <v>1.0034914836465454</v>
      </c>
      <c r="Z335" s="1">
        <v>0.75010000000000698</v>
      </c>
      <c r="AA335" s="1">
        <f t="shared" si="32"/>
        <v>-0.28754874800653712</v>
      </c>
      <c r="AB335" s="1">
        <f t="shared" si="33"/>
        <v>-0.2156903158797055</v>
      </c>
      <c r="AC335" s="1"/>
      <c r="AD335" s="1"/>
    </row>
    <row r="336" spans="15:30" x14ac:dyDescent="0.25">
      <c r="O336" s="1">
        <f t="shared" ca="1" si="31"/>
        <v>0.28630026255886831</v>
      </c>
      <c r="P336" s="1">
        <f t="shared" ca="1" si="30"/>
        <v>0.68336797681098793</v>
      </c>
      <c r="Z336" s="1">
        <v>0.88010000000000699</v>
      </c>
      <c r="AA336" s="1">
        <f t="shared" si="32"/>
        <v>-0.12771974160236307</v>
      </c>
      <c r="AB336" s="1">
        <f t="shared" si="33"/>
        <v>-0.11240614458424063</v>
      </c>
      <c r="AC336" s="1"/>
      <c r="AD336" s="1"/>
    </row>
    <row r="337" spans="15:30" x14ac:dyDescent="0.25">
      <c r="O337" s="1">
        <f t="shared" ca="1" si="31"/>
        <v>0.3094462273369849</v>
      </c>
      <c r="P337" s="1">
        <f t="shared" ca="1" si="30"/>
        <v>0.716519402823104</v>
      </c>
      <c r="Z337" s="1">
        <v>0.44020000000000697</v>
      </c>
      <c r="AA337" s="1">
        <f t="shared" si="32"/>
        <v>-0.82052610988975994</v>
      </c>
      <c r="AB337" s="1">
        <f t="shared" si="33"/>
        <v>-0.36119559357347802</v>
      </c>
      <c r="AC337" s="1"/>
      <c r="AD337" s="1"/>
    </row>
    <row r="338" spans="15:30" x14ac:dyDescent="0.25">
      <c r="O338" s="1">
        <f t="shared" ca="1" si="31"/>
        <v>0.6881180998245171</v>
      </c>
      <c r="P338" s="1">
        <f t="shared" ca="1" si="30"/>
        <v>1.3430664485756258</v>
      </c>
      <c r="Z338" s="1">
        <v>0.40000000000000702</v>
      </c>
      <c r="AA338" s="1">
        <f t="shared" si="32"/>
        <v>-0.91629073187413757</v>
      </c>
      <c r="AB338" s="1">
        <f t="shared" si="33"/>
        <v>-0.36651629274966147</v>
      </c>
      <c r="AC338" s="1"/>
      <c r="AD338" s="1"/>
    </row>
    <row r="339" spans="15:30" x14ac:dyDescent="0.25">
      <c r="O339" s="1">
        <f t="shared" ca="1" si="31"/>
        <v>0.33668378403424437</v>
      </c>
      <c r="P339" s="1">
        <f t="shared" ca="1" si="30"/>
        <v>0.75551479685094414</v>
      </c>
      <c r="Z339" s="1">
        <v>1.44</v>
      </c>
      <c r="AA339" s="1">
        <f t="shared" si="32"/>
        <v>0.36464311358790924</v>
      </c>
      <c r="AB339" s="1">
        <f t="shared" si="33"/>
        <v>0.52508608356658926</v>
      </c>
      <c r="AC339" s="1"/>
      <c r="AD339" s="1"/>
    </row>
    <row r="340" spans="15:30" x14ac:dyDescent="0.25">
      <c r="O340" s="1">
        <f t="shared" ca="1" si="31"/>
        <v>0.74621210643500346</v>
      </c>
      <c r="P340" s="1">
        <f t="shared" ca="1" si="30"/>
        <v>1.4801529635705502</v>
      </c>
      <c r="Z340" s="1">
        <v>1.36</v>
      </c>
      <c r="AA340" s="1">
        <f t="shared" si="32"/>
        <v>0.30748469974796072</v>
      </c>
      <c r="AB340" s="1">
        <f t="shared" si="33"/>
        <v>0.41817919165722661</v>
      </c>
      <c r="AC340" s="1"/>
      <c r="AD340" s="1"/>
    </row>
    <row r="341" spans="15:30" x14ac:dyDescent="0.25">
      <c r="O341" s="1">
        <f t="shared" ca="1" si="31"/>
        <v>3.5430280361158473E-2</v>
      </c>
      <c r="P341" s="1">
        <f t="shared" ca="1" si="30"/>
        <v>0.24591664462154883</v>
      </c>
      <c r="Z341" s="1">
        <v>1.1599999999999999</v>
      </c>
      <c r="AA341" s="1">
        <f t="shared" si="32"/>
        <v>0.14842000511827322</v>
      </c>
      <c r="AB341" s="1">
        <f t="shared" si="33"/>
        <v>0.17216720593719692</v>
      </c>
      <c r="AC341" s="1"/>
      <c r="AD341" s="1"/>
    </row>
    <row r="342" spans="15:30" x14ac:dyDescent="0.25">
      <c r="O342" s="1">
        <f t="shared" ca="1" si="31"/>
        <v>0.61394542801601615</v>
      </c>
      <c r="P342" s="1">
        <f t="shared" ca="1" si="30"/>
        <v>1.1939303142351791</v>
      </c>
      <c r="Z342" s="1">
        <v>0.93000000000000704</v>
      </c>
      <c r="AA342" s="1">
        <f t="shared" si="32"/>
        <v>-7.2570692834827852E-2</v>
      </c>
      <c r="AB342" s="1">
        <f t="shared" si="33"/>
        <v>-6.7490744336390407E-2</v>
      </c>
      <c r="AC342" s="1"/>
      <c r="AD342" s="1"/>
    </row>
    <row r="343" spans="15:30" x14ac:dyDescent="0.25">
      <c r="O343" s="1">
        <f t="shared" ca="1" si="31"/>
        <v>0.19651291400216686</v>
      </c>
      <c r="P343" s="1">
        <f t="shared" ca="1" si="30"/>
        <v>0.55185197798083596</v>
      </c>
      <c r="Z343" s="1">
        <v>2.4902000000000002</v>
      </c>
      <c r="AA343" s="1">
        <f t="shared" si="32"/>
        <v>0.91236302853617524</v>
      </c>
      <c r="AB343" s="1">
        <f t="shared" si="33"/>
        <v>2.2719664136607838</v>
      </c>
      <c r="AC343" s="1"/>
      <c r="AD343" s="1"/>
    </row>
    <row r="344" spans="15:30" x14ac:dyDescent="0.25">
      <c r="O344" s="1">
        <f t="shared" ca="1" si="31"/>
        <v>8.4834336134480881E-2</v>
      </c>
      <c r="P344" s="1">
        <f t="shared" ca="1" si="30"/>
        <v>0.36299122091502134</v>
      </c>
      <c r="Z344" s="1">
        <v>0.49000000000000699</v>
      </c>
      <c r="AA344" s="1">
        <f t="shared" si="32"/>
        <v>-0.71334988787745046</v>
      </c>
      <c r="AB344" s="1">
        <f t="shared" si="33"/>
        <v>-0.34954144505995571</v>
      </c>
      <c r="AC344" s="1"/>
      <c r="AD344" s="1"/>
    </row>
    <row r="345" spans="15:30" x14ac:dyDescent="0.25">
      <c r="O345" s="1">
        <f t="shared" ca="1" si="31"/>
        <v>0.81425668864799405</v>
      </c>
      <c r="P345" s="1">
        <f t="shared" ca="1" si="30"/>
        <v>1.67812225499515</v>
      </c>
      <c r="Z345" s="1">
        <v>1.57</v>
      </c>
      <c r="AA345" s="1">
        <f t="shared" si="32"/>
        <v>0.45107561936021673</v>
      </c>
      <c r="AB345" s="1">
        <f t="shared" si="33"/>
        <v>0.70818872239554032</v>
      </c>
      <c r="AC345" s="1"/>
      <c r="AD345" s="1"/>
    </row>
    <row r="346" spans="15:30" x14ac:dyDescent="0.25">
      <c r="O346" s="1">
        <f t="shared" ca="1" si="31"/>
        <v>0.13554168336899797</v>
      </c>
      <c r="P346" s="1">
        <f t="shared" ca="1" si="30"/>
        <v>0.455098141230658</v>
      </c>
      <c r="Z346" s="1">
        <v>1.1201000000000001</v>
      </c>
      <c r="AA346" s="1">
        <f t="shared" si="32"/>
        <v>0.11341796703555683</v>
      </c>
      <c r="AB346" s="1">
        <f t="shared" si="33"/>
        <v>0.1270394648765272</v>
      </c>
      <c r="AC346" s="1"/>
      <c r="AD346" s="1"/>
    </row>
    <row r="347" spans="15:30" x14ac:dyDescent="0.25">
      <c r="O347" s="1">
        <f t="shared" ca="1" si="31"/>
        <v>0.87526002440128936</v>
      </c>
      <c r="P347" s="1">
        <f t="shared" ca="1" si="30"/>
        <v>1.9183856152718379</v>
      </c>
      <c r="Z347" s="1">
        <v>4.45</v>
      </c>
      <c r="AA347" s="1">
        <f t="shared" si="32"/>
        <v>1.4929040961781488</v>
      </c>
      <c r="AB347" s="1">
        <f t="shared" si="33"/>
        <v>6.6434232279927627</v>
      </c>
      <c r="AC347" s="1"/>
      <c r="AD347" s="1"/>
    </row>
    <row r="348" spans="15:30" x14ac:dyDescent="0.25">
      <c r="O348" s="1">
        <f t="shared" ca="1" si="31"/>
        <v>0.70500211479174524</v>
      </c>
      <c r="P348" s="1">
        <f t="shared" ca="1" si="30"/>
        <v>1.3806769019412191</v>
      </c>
      <c r="Z348" s="1">
        <v>0.54010000000000602</v>
      </c>
      <c r="AA348" s="1">
        <f t="shared" si="32"/>
        <v>-0.61600097138328047</v>
      </c>
      <c r="AB348" s="1">
        <f t="shared" si="33"/>
        <v>-0.33270212464411347</v>
      </c>
      <c r="AC348" s="1"/>
      <c r="AD348" s="1"/>
    </row>
    <row r="349" spans="15:30" x14ac:dyDescent="0.25">
      <c r="O349" s="1">
        <f t="shared" ca="1" si="31"/>
        <v>0.32153472175105524</v>
      </c>
      <c r="P349" s="1">
        <f t="shared" ca="1" si="30"/>
        <v>0.73381777876409238</v>
      </c>
      <c r="Z349" s="1">
        <v>0.43020000000000602</v>
      </c>
      <c r="AA349" s="1">
        <f t="shared" si="32"/>
        <v>-0.84350506214849341</v>
      </c>
      <c r="AB349" s="1">
        <f t="shared" si="33"/>
        <v>-0.36287587773628693</v>
      </c>
      <c r="AC349" s="1"/>
      <c r="AD349" s="1"/>
    </row>
    <row r="350" spans="15:30" x14ac:dyDescent="0.25">
      <c r="O350" s="1">
        <f t="shared" ca="1" si="31"/>
        <v>0.55685616075924782</v>
      </c>
      <c r="P350" s="1">
        <f t="shared" ca="1" si="30"/>
        <v>1.0923335016833871</v>
      </c>
      <c r="Z350" s="1">
        <v>1.75</v>
      </c>
      <c r="AA350" s="1">
        <f t="shared" si="32"/>
        <v>0.55961578793542266</v>
      </c>
      <c r="AB350" s="1">
        <f t="shared" si="33"/>
        <v>0.97932762888698965</v>
      </c>
      <c r="AC350" s="1"/>
      <c r="AD350" s="1"/>
    </row>
    <row r="351" spans="15:30" x14ac:dyDescent="0.25">
      <c r="O351" s="1">
        <f t="shared" ca="1" si="31"/>
        <v>0.34807446123036156</v>
      </c>
      <c r="P351" s="1">
        <f t="shared" ca="1" si="30"/>
        <v>0.77186106711238778</v>
      </c>
      <c r="Z351" s="1">
        <v>0.28000000000000602</v>
      </c>
      <c r="AA351" s="1">
        <f t="shared" si="32"/>
        <v>-1.272965675812866</v>
      </c>
      <c r="AB351" s="1">
        <f t="shared" si="33"/>
        <v>-0.35643038922761017</v>
      </c>
      <c r="AC351" s="1"/>
      <c r="AD351" s="1"/>
    </row>
    <row r="352" spans="15:30" x14ac:dyDescent="0.25">
      <c r="O352" s="1">
        <f t="shared" ca="1" si="31"/>
        <v>0.51384938986132778</v>
      </c>
      <c r="P352" s="1">
        <f t="shared" ca="1" si="30"/>
        <v>1.0211327259971279</v>
      </c>
      <c r="Z352" s="1">
        <v>1.34</v>
      </c>
      <c r="AA352" s="1">
        <f t="shared" si="32"/>
        <v>0.29266961396282004</v>
      </c>
      <c r="AB352" s="1">
        <f t="shared" si="33"/>
        <v>0.39217728271017888</v>
      </c>
      <c r="AC352" s="1"/>
      <c r="AD352" s="1"/>
    </row>
    <row r="353" spans="15:30" x14ac:dyDescent="0.25">
      <c r="O353" s="1">
        <f t="shared" ca="1" si="31"/>
        <v>8.4136428396522134E-2</v>
      </c>
      <c r="P353" s="1">
        <f t="shared" ca="1" si="30"/>
        <v>0.36159460983428465</v>
      </c>
      <c r="Z353" s="1">
        <v>0.61000000000000598</v>
      </c>
      <c r="AA353" s="1">
        <f t="shared" si="32"/>
        <v>-0.49429632181477029</v>
      </c>
      <c r="AB353" s="1">
        <f t="shared" si="33"/>
        <v>-0.30152075630701286</v>
      </c>
      <c r="AC353" s="1"/>
      <c r="AD353" s="1"/>
    </row>
    <row r="354" spans="15:30" x14ac:dyDescent="0.25">
      <c r="O354" s="1">
        <f t="shared" ca="1" si="31"/>
        <v>0.17402077633471702</v>
      </c>
      <c r="P354" s="1">
        <f t="shared" ca="1" si="30"/>
        <v>0.51726802434603003</v>
      </c>
      <c r="Z354" s="1">
        <v>0.99000000000000599</v>
      </c>
      <c r="AA354" s="1">
        <f t="shared" si="32"/>
        <v>-1.0050335853495395E-2</v>
      </c>
      <c r="AB354" s="1">
        <f t="shared" si="33"/>
        <v>-9.9498324949605001E-3</v>
      </c>
      <c r="AC354" s="1"/>
      <c r="AD354" s="1"/>
    </row>
    <row r="355" spans="15:30" x14ac:dyDescent="0.25">
      <c r="O355" s="1">
        <f t="shared" ca="1" si="31"/>
        <v>0.12906974552002515</v>
      </c>
      <c r="P355" s="1">
        <f t="shared" ca="1" si="30"/>
        <v>0.44413441985012481</v>
      </c>
      <c r="Z355" s="1">
        <v>0.83010000000000705</v>
      </c>
      <c r="AA355" s="1">
        <f t="shared" si="32"/>
        <v>-0.18620910352113865</v>
      </c>
      <c r="AB355" s="1">
        <f t="shared" si="33"/>
        <v>-0.15457217683289851</v>
      </c>
      <c r="AC355" s="1"/>
      <c r="AD355" s="1"/>
    </row>
    <row r="356" spans="15:30" x14ac:dyDescent="0.25">
      <c r="O356" s="1">
        <f t="shared" ca="1" si="31"/>
        <v>0.30309728932009339</v>
      </c>
      <c r="P356" s="1">
        <f t="shared" ca="1" si="30"/>
        <v>0.70743324562593246</v>
      </c>
      <c r="Z356" s="1">
        <v>1.9500999999999999</v>
      </c>
      <c r="AA356" s="1">
        <f t="shared" si="32"/>
        <v>0.66788065331205804</v>
      </c>
      <c r="AB356" s="1">
        <f t="shared" si="33"/>
        <v>1.3024340620238444</v>
      </c>
      <c r="AC356" s="1"/>
      <c r="AD356" s="1"/>
    </row>
    <row r="357" spans="15:30" x14ac:dyDescent="0.25">
      <c r="O357" s="1">
        <f t="shared" ca="1" si="31"/>
        <v>0.43959467528161367</v>
      </c>
      <c r="P357" s="1">
        <f t="shared" ca="1" si="30"/>
        <v>0.90582524047000468</v>
      </c>
      <c r="Z357" s="1">
        <v>1.56</v>
      </c>
      <c r="AA357" s="1">
        <f t="shared" si="32"/>
        <v>0.44468582126144574</v>
      </c>
      <c r="AB357" s="1">
        <f t="shared" si="33"/>
        <v>0.69370988116785537</v>
      </c>
      <c r="AC357" s="1"/>
      <c r="AD357" s="1"/>
    </row>
    <row r="358" spans="15:30" x14ac:dyDescent="0.25">
      <c r="O358" s="1">
        <f t="shared" ca="1" si="31"/>
        <v>0.47098635424017976</v>
      </c>
      <c r="P358" s="1">
        <f t="shared" ca="1" si="30"/>
        <v>0.95359759340782946</v>
      </c>
      <c r="Z358" s="1">
        <v>1.2401</v>
      </c>
      <c r="AA358" s="1">
        <f t="shared" si="32"/>
        <v>0.21519202152658959</v>
      </c>
      <c r="AB358" s="1">
        <f t="shared" si="33"/>
        <v>0.26685962589512374</v>
      </c>
      <c r="AC358" s="1"/>
      <c r="AD358" s="1"/>
    </row>
    <row r="359" spans="15:30" x14ac:dyDescent="0.25">
      <c r="O359" s="1">
        <f t="shared" ca="1" si="31"/>
        <v>0.10406654696311823</v>
      </c>
      <c r="P359" s="1">
        <f t="shared" ca="1" si="30"/>
        <v>0.39984441842005408</v>
      </c>
      <c r="Z359" s="1">
        <v>1.1499999999999999</v>
      </c>
      <c r="AA359" s="1">
        <f t="shared" si="32"/>
        <v>0.13976194237515863</v>
      </c>
      <c r="AB359" s="1">
        <f t="shared" si="33"/>
        <v>0.16072623373143241</v>
      </c>
      <c r="AC359" s="1"/>
      <c r="AD359" s="1"/>
    </row>
    <row r="360" spans="15:30" x14ac:dyDescent="0.25">
      <c r="O360" s="1">
        <f t="shared" ca="1" si="31"/>
        <v>1.840607603226363E-2</v>
      </c>
      <c r="P360" s="1">
        <f t="shared" ca="1" si="30"/>
        <v>0.18683426780258713</v>
      </c>
      <c r="Z360" s="1">
        <v>1.32</v>
      </c>
      <c r="AA360" s="1">
        <f t="shared" si="32"/>
        <v>0.27763173659827955</v>
      </c>
      <c r="AB360" s="1">
        <f t="shared" si="33"/>
        <v>0.36647389230972904</v>
      </c>
      <c r="AC360" s="1"/>
      <c r="AD360" s="1"/>
    </row>
    <row r="361" spans="15:30" x14ac:dyDescent="0.25">
      <c r="O361" s="1">
        <f t="shared" ca="1" si="31"/>
        <v>0.34025707072820777</v>
      </c>
      <c r="P361" s="1">
        <f t="shared" ca="1" si="30"/>
        <v>0.76063890015965152</v>
      </c>
      <c r="Z361" s="1">
        <v>0.92000000000000604</v>
      </c>
      <c r="AA361" s="1">
        <f t="shared" si="32"/>
        <v>-8.3381608939044505E-2</v>
      </c>
      <c r="AB361" s="1">
        <f t="shared" si="33"/>
        <v>-7.6711080223921452E-2</v>
      </c>
      <c r="AC361" s="1"/>
      <c r="AD361" s="1"/>
    </row>
    <row r="362" spans="15:30" x14ac:dyDescent="0.25">
      <c r="O362" s="1">
        <f t="shared" ca="1" si="31"/>
        <v>0.91358006965269367</v>
      </c>
      <c r="P362" s="1">
        <f t="shared" ca="1" si="30"/>
        <v>2.1309839527757499</v>
      </c>
      <c r="Z362" s="1">
        <v>1</v>
      </c>
      <c r="AA362" s="1">
        <f t="shared" si="32"/>
        <v>0</v>
      </c>
      <c r="AB362" s="1">
        <f t="shared" si="33"/>
        <v>0</v>
      </c>
      <c r="AC362" s="1"/>
      <c r="AD362" s="1"/>
    </row>
    <row r="363" spans="15:30" x14ac:dyDescent="0.25">
      <c r="O363" s="1">
        <f t="shared" ca="1" si="31"/>
        <v>0.57451000322209178</v>
      </c>
      <c r="P363" s="1">
        <f t="shared" ca="1" si="30"/>
        <v>1.1227839577437964</v>
      </c>
      <c r="Z363" s="1">
        <v>0.44020000000000598</v>
      </c>
      <c r="AA363" s="1">
        <f t="shared" si="32"/>
        <v>-0.82052610988976216</v>
      </c>
      <c r="AB363" s="1">
        <f t="shared" si="33"/>
        <v>-0.36119559357347819</v>
      </c>
      <c r="AC363" s="1"/>
      <c r="AD363" s="1"/>
    </row>
    <row r="364" spans="15:30" x14ac:dyDescent="0.25">
      <c r="O364" s="1">
        <f t="shared" ca="1" si="31"/>
        <v>0.6906886961522104</v>
      </c>
      <c r="P364" s="1">
        <f t="shared" ca="1" si="30"/>
        <v>1.3486896629224443</v>
      </c>
      <c r="Z364" s="1">
        <v>0.42000000000000598</v>
      </c>
      <c r="AA364" s="1">
        <f t="shared" si="32"/>
        <v>-0.86750056770470885</v>
      </c>
      <c r="AB364" s="1">
        <f t="shared" si="33"/>
        <v>-0.36435023843598291</v>
      </c>
      <c r="AC364" s="1"/>
      <c r="AD364" s="1"/>
    </row>
    <row r="365" spans="15:30" x14ac:dyDescent="0.25">
      <c r="O365" s="1">
        <f t="shared" ca="1" si="31"/>
        <v>0.63875454724325986</v>
      </c>
      <c r="P365" s="1">
        <f t="shared" ca="1" si="30"/>
        <v>1.2412902829658301</v>
      </c>
      <c r="Z365" s="1">
        <v>0.56000000000000605</v>
      </c>
      <c r="AA365" s="1">
        <f t="shared" si="32"/>
        <v>-0.57981849525293139</v>
      </c>
      <c r="AB365" s="1">
        <f t="shared" si="33"/>
        <v>-0.32469835734164509</v>
      </c>
      <c r="AC365" s="1"/>
      <c r="AD365" s="1"/>
    </row>
    <row r="366" spans="15:30" x14ac:dyDescent="0.25">
      <c r="O366" s="1">
        <f t="shared" ca="1" si="31"/>
        <v>0.96805590426932098</v>
      </c>
      <c r="P366" s="1">
        <f t="shared" ca="1" si="30"/>
        <v>2.6786874221292245</v>
      </c>
      <c r="Z366" s="1">
        <v>0.770100000000006</v>
      </c>
      <c r="AA366" s="1">
        <f t="shared" si="32"/>
        <v>-0.26123490243692482</v>
      </c>
      <c r="AB366" s="1">
        <f t="shared" si="33"/>
        <v>-0.20117699836667738</v>
      </c>
      <c r="AC366" s="1"/>
      <c r="AD366" s="1"/>
    </row>
    <row r="367" spans="15:30" x14ac:dyDescent="0.25">
      <c r="O367" s="1">
        <f t="shared" ca="1" si="31"/>
        <v>3.5954986195508631E-2</v>
      </c>
      <c r="P367" s="1">
        <f t="shared" ca="1" si="30"/>
        <v>0.24747275072164426</v>
      </c>
      <c r="Z367" s="1">
        <v>1.3</v>
      </c>
      <c r="AA367" s="1">
        <f t="shared" si="32"/>
        <v>0.26236426446749106</v>
      </c>
      <c r="AB367" s="1">
        <f t="shared" si="33"/>
        <v>0.34107354380773841</v>
      </c>
      <c r="AC367" s="1"/>
      <c r="AD367" s="1"/>
    </row>
    <row r="368" spans="15:30" x14ac:dyDescent="0.25">
      <c r="O368" s="1">
        <f t="shared" ca="1" si="31"/>
        <v>0.60409911281819539</v>
      </c>
      <c r="P368" s="1">
        <f t="shared" ca="1" si="30"/>
        <v>1.1757232663803945</v>
      </c>
      <c r="Z368" s="1">
        <v>1.03</v>
      </c>
      <c r="AA368" s="1">
        <f t="shared" si="32"/>
        <v>2.9558802241544429E-2</v>
      </c>
      <c r="AB368" s="1">
        <f t="shared" si="33"/>
        <v>3.0445566308790764E-2</v>
      </c>
      <c r="AC368" s="1"/>
      <c r="AD368" s="1"/>
    </row>
    <row r="369" spans="15:30" x14ac:dyDescent="0.25">
      <c r="O369" s="1">
        <f t="shared" ca="1" si="31"/>
        <v>0.53163083629097618</v>
      </c>
      <c r="P369" s="1">
        <f t="shared" ca="1" si="30"/>
        <v>1.0501008774661462</v>
      </c>
      <c r="Z369" s="1">
        <v>1.7101999999999999</v>
      </c>
      <c r="AA369" s="1">
        <f t="shared" si="32"/>
        <v>0.53661032273971787</v>
      </c>
      <c r="AB369" s="1">
        <f t="shared" si="33"/>
        <v>0.91771097394946544</v>
      </c>
      <c r="AC369" s="1"/>
      <c r="AD369" s="1"/>
    </row>
    <row r="370" spans="15:30" x14ac:dyDescent="0.25">
      <c r="O370" s="1">
        <f t="shared" ca="1" si="31"/>
        <v>0.61563789477896902</v>
      </c>
      <c r="P370" s="1">
        <f t="shared" ca="1" si="30"/>
        <v>1.1970920679797739</v>
      </c>
      <c r="Z370" s="1">
        <v>1.6402000000000001</v>
      </c>
      <c r="AA370" s="1">
        <f t="shared" si="32"/>
        <v>0.49481818562017382</v>
      </c>
      <c r="AB370" s="1">
        <f t="shared" si="33"/>
        <v>0.8116007880542091</v>
      </c>
      <c r="AC370" s="1"/>
      <c r="AD370" s="1"/>
    </row>
    <row r="371" spans="15:30" x14ac:dyDescent="0.25">
      <c r="O371" s="1">
        <f t="shared" ca="1" si="31"/>
        <v>0.45164539987917374</v>
      </c>
      <c r="P371" s="1">
        <f t="shared" ca="1" si="30"/>
        <v>0.92401866083336059</v>
      </c>
      <c r="Z371" s="1">
        <v>0.84010000000000595</v>
      </c>
      <c r="AA371" s="1">
        <f t="shared" si="32"/>
        <v>-0.1742343466113285</v>
      </c>
      <c r="AB371" s="1">
        <f t="shared" si="33"/>
        <v>-0.14637427458817812</v>
      </c>
      <c r="AC371" s="1"/>
      <c r="AD371" s="1"/>
    </row>
    <row r="372" spans="15:30" x14ac:dyDescent="0.25">
      <c r="O372" s="1">
        <f t="shared" ca="1" si="31"/>
        <v>9.7210604930549227E-2</v>
      </c>
      <c r="P372" s="1">
        <f t="shared" ca="1" si="30"/>
        <v>0.38703895638776753</v>
      </c>
      <c r="Z372" s="1">
        <v>1.1202000000000001</v>
      </c>
      <c r="AA372" s="1">
        <f t="shared" si="32"/>
        <v>0.11350724079359495</v>
      </c>
      <c r="AB372" s="1">
        <f t="shared" si="33"/>
        <v>0.12715081113698506</v>
      </c>
      <c r="AC372" s="1"/>
      <c r="AD372" s="1"/>
    </row>
    <row r="373" spans="15:30" x14ac:dyDescent="0.25">
      <c r="O373" s="1">
        <f t="shared" ca="1" si="31"/>
        <v>0.53254146759274168</v>
      </c>
      <c r="P373" s="1">
        <f t="shared" ca="1" si="30"/>
        <v>1.0516013975413721</v>
      </c>
      <c r="Z373" s="1">
        <v>1.49</v>
      </c>
      <c r="AA373" s="1">
        <f t="shared" si="32"/>
        <v>0.39877611995736778</v>
      </c>
      <c r="AB373" s="1">
        <f t="shared" si="33"/>
        <v>0.59417641873647797</v>
      </c>
      <c r="AC373" s="1"/>
      <c r="AD373" s="1"/>
    </row>
    <row r="374" spans="15:30" x14ac:dyDescent="0.25">
      <c r="O374" s="1">
        <f t="shared" ca="1" si="31"/>
        <v>0.87351990686462155</v>
      </c>
      <c r="P374" s="1">
        <f t="shared" ca="1" si="30"/>
        <v>1.9102108050675919</v>
      </c>
      <c r="Z374" s="1">
        <v>0.53040000000000598</v>
      </c>
      <c r="AA374" s="1">
        <f t="shared" si="32"/>
        <v>-0.63412384011047307</v>
      </c>
      <c r="AB374" s="1">
        <f t="shared" si="33"/>
        <v>-0.33633928479459868</v>
      </c>
      <c r="AC374" s="1"/>
      <c r="AD374" s="1"/>
    </row>
    <row r="375" spans="15:30" x14ac:dyDescent="0.25">
      <c r="O375" s="1">
        <f t="shared" ca="1" si="31"/>
        <v>0.13441270190190913</v>
      </c>
      <c r="P375" s="1">
        <f t="shared" ca="1" si="30"/>
        <v>0.45319820533380462</v>
      </c>
      <c r="Z375" s="1">
        <v>0.31000000000000599</v>
      </c>
      <c r="AA375" s="1">
        <f t="shared" si="32"/>
        <v>-1.1711829815029258</v>
      </c>
      <c r="AB375" s="1">
        <f t="shared" si="33"/>
        <v>-0.36306672426591402</v>
      </c>
      <c r="AC375" s="1"/>
      <c r="AD375" s="1"/>
    </row>
    <row r="376" spans="15:30" x14ac:dyDescent="0.25">
      <c r="O376" s="1">
        <f t="shared" ca="1" si="31"/>
        <v>2.9857793084549944E-2</v>
      </c>
      <c r="P376" s="1">
        <f t="shared" ca="1" si="30"/>
        <v>0.22862050290632893</v>
      </c>
      <c r="Z376" s="1">
        <v>0.62010000000000598</v>
      </c>
      <c r="AA376" s="1">
        <f t="shared" si="32"/>
        <v>-0.47787452362629512</v>
      </c>
      <c r="AB376" s="1">
        <f t="shared" si="33"/>
        <v>-0.29632999210066846</v>
      </c>
      <c r="AC376" s="1"/>
      <c r="AD376" s="1"/>
    </row>
    <row r="377" spans="15:30" x14ac:dyDescent="0.25">
      <c r="O377" s="1">
        <f t="shared" ca="1" si="31"/>
        <v>0.7744830966682773</v>
      </c>
      <c r="P377" s="1">
        <f t="shared" ca="1" si="30"/>
        <v>1.5562579801268817</v>
      </c>
      <c r="Z377" s="1">
        <v>1.36</v>
      </c>
      <c r="AA377" s="1">
        <f t="shared" si="32"/>
        <v>0.30748469974796072</v>
      </c>
      <c r="AB377" s="1">
        <f t="shared" si="33"/>
        <v>0.41817919165722661</v>
      </c>
      <c r="AC377" s="1"/>
      <c r="AD377" s="1"/>
    </row>
    <row r="378" spans="15:30" x14ac:dyDescent="0.25">
      <c r="O378" s="1">
        <f t="shared" ca="1" si="31"/>
        <v>0.4457294022127527</v>
      </c>
      <c r="P378" s="1">
        <f t="shared" ca="1" si="30"/>
        <v>0.91506579723454895</v>
      </c>
      <c r="Z378" s="1">
        <v>1.1203000000000001</v>
      </c>
      <c r="AA378" s="1">
        <f t="shared" si="32"/>
        <v>0.11359650658254063</v>
      </c>
      <c r="AB378" s="1">
        <f t="shared" si="33"/>
        <v>0.12726216632442028</v>
      </c>
      <c r="AC378" s="1"/>
      <c r="AD378" s="1"/>
    </row>
    <row r="379" spans="15:30" x14ac:dyDescent="0.25">
      <c r="O379" s="1">
        <f t="shared" ca="1" si="31"/>
        <v>0.98504508356420173</v>
      </c>
      <c r="P379" s="1">
        <f t="shared" ca="1" si="30"/>
        <v>3.0772065055674491</v>
      </c>
      <c r="Z379" s="1">
        <v>1.48</v>
      </c>
      <c r="AA379" s="1">
        <f t="shared" si="32"/>
        <v>0.39204208777602367</v>
      </c>
      <c r="AB379" s="1">
        <f t="shared" si="33"/>
        <v>0.58022228990851499</v>
      </c>
      <c r="AC379" s="1"/>
      <c r="AD379" s="1"/>
    </row>
    <row r="380" spans="15:30" x14ac:dyDescent="0.25">
      <c r="O380" s="1">
        <f t="shared" ca="1" si="31"/>
        <v>0.45061983125360472</v>
      </c>
      <c r="P380" s="1">
        <f t="shared" ca="1" si="30"/>
        <v>0.92246361366073015</v>
      </c>
      <c r="Z380" s="1">
        <v>4.42</v>
      </c>
      <c r="AA380" s="1">
        <f t="shared" si="32"/>
        <v>1.4861396960896067</v>
      </c>
      <c r="AB380" s="1">
        <f t="shared" si="33"/>
        <v>6.5687374567160619</v>
      </c>
      <c r="AC380" s="1"/>
      <c r="AD380" s="1"/>
    </row>
    <row r="381" spans="15:30" x14ac:dyDescent="0.25">
      <c r="O381" s="1">
        <f t="shared" ca="1" si="31"/>
        <v>0.43219109149810753</v>
      </c>
      <c r="P381" s="1">
        <f t="shared" ca="1" si="30"/>
        <v>0.894729255429762</v>
      </c>
      <c r="Z381" s="1">
        <v>1.5801000000000001</v>
      </c>
      <c r="AA381" s="1">
        <f t="shared" si="32"/>
        <v>0.45748813617531631</v>
      </c>
      <c r="AB381" s="1">
        <f t="shared" si="33"/>
        <v>0.72287700397061727</v>
      </c>
      <c r="AC381" s="1"/>
      <c r="AD381" s="1"/>
    </row>
    <row r="382" spans="15:30" x14ac:dyDescent="0.25">
      <c r="O382" s="1">
        <f t="shared" ca="1" si="31"/>
        <v>0.45826284236578396</v>
      </c>
      <c r="P382" s="1">
        <f t="shared" ca="1" si="30"/>
        <v>0.93408398774334334</v>
      </c>
      <c r="Z382" s="1">
        <v>0.58040000000000702</v>
      </c>
      <c r="AA382" s="1">
        <f t="shared" si="32"/>
        <v>-0.5440377579720922</v>
      </c>
      <c r="AB382" s="1">
        <f t="shared" si="33"/>
        <v>-0.31575951472700614</v>
      </c>
      <c r="AC382" s="1"/>
      <c r="AD382" s="1"/>
    </row>
    <row r="383" spans="15:30" x14ac:dyDescent="0.25">
      <c r="O383" s="1">
        <f t="shared" ca="1" si="31"/>
        <v>0.81952519514351896</v>
      </c>
      <c r="P383" s="1">
        <f t="shared" ca="1" si="30"/>
        <v>1.6958972503710503</v>
      </c>
      <c r="Z383" s="1">
        <v>0.95000000000000695</v>
      </c>
      <c r="AA383" s="1">
        <f t="shared" si="32"/>
        <v>-5.1293294387543216E-2</v>
      </c>
      <c r="AB383" s="1">
        <f t="shared" si="33"/>
        <v>-4.8728629668166414E-2</v>
      </c>
      <c r="AC383" s="1"/>
      <c r="AD383" s="1"/>
    </row>
    <row r="384" spans="15:30" x14ac:dyDescent="0.25">
      <c r="O384" s="1">
        <f t="shared" ca="1" si="31"/>
        <v>0.74355329007665671</v>
      </c>
      <c r="P384" s="1">
        <f t="shared" ca="1" si="30"/>
        <v>1.4733583844913145</v>
      </c>
      <c r="Z384" s="1">
        <v>0.91000000000000703</v>
      </c>
      <c r="AA384" s="1">
        <f t="shared" si="32"/>
        <v>-9.4310679471233602E-2</v>
      </c>
      <c r="AB384" s="1">
        <f t="shared" si="33"/>
        <v>-8.5822718318823238E-2</v>
      </c>
      <c r="AC384" s="1"/>
      <c r="AD384" s="1"/>
    </row>
    <row r="385" spans="15:30" x14ac:dyDescent="0.25">
      <c r="O385" s="1">
        <f t="shared" ca="1" si="31"/>
        <v>0.67448121343752643</v>
      </c>
      <c r="P385" s="1">
        <f t="shared" ca="1" si="30"/>
        <v>1.3138127236524737</v>
      </c>
      <c r="Z385" s="1">
        <v>0.96000000000000796</v>
      </c>
      <c r="AA385" s="1">
        <f t="shared" si="32"/>
        <v>-4.0821994520246839E-2</v>
      </c>
      <c r="AB385" s="1">
        <f t="shared" si="33"/>
        <v>-3.9189114739437293E-2</v>
      </c>
      <c r="AC385" s="1"/>
      <c r="AD385" s="1"/>
    </row>
    <row r="386" spans="15:30" x14ac:dyDescent="0.25">
      <c r="O386" s="1">
        <f t="shared" ca="1" si="31"/>
        <v>0.81121025906368316</v>
      </c>
      <c r="P386" s="1">
        <f t="shared" ca="1" si="30"/>
        <v>1.6680407934540222</v>
      </c>
      <c r="Z386" s="1">
        <v>0.58000000000000795</v>
      </c>
      <c r="AA386" s="1">
        <f t="shared" si="32"/>
        <v>-0.54472717544165827</v>
      </c>
      <c r="AB386" s="1">
        <f t="shared" si="33"/>
        <v>-0.31594176175616612</v>
      </c>
      <c r="AC386" s="1"/>
      <c r="AD386" s="1"/>
    </row>
    <row r="387" spans="15:30" x14ac:dyDescent="0.25">
      <c r="O387" s="1">
        <f t="shared" ca="1" si="31"/>
        <v>0.43985779402578629</v>
      </c>
      <c r="P387" s="1">
        <f t="shared" ca="1" si="30"/>
        <v>0.90622069052724519</v>
      </c>
      <c r="Z387" s="1">
        <v>1.1399999999999999</v>
      </c>
      <c r="AA387" s="1">
        <f t="shared" si="32"/>
        <v>0.131028262406404</v>
      </c>
      <c r="AB387" s="1">
        <f t="shared" si="33"/>
        <v>0.14937221914330054</v>
      </c>
      <c r="AC387" s="1"/>
      <c r="AD387" s="1"/>
    </row>
    <row r="388" spans="15:30" x14ac:dyDescent="0.25">
      <c r="O388" s="1">
        <f t="shared" ca="1" si="31"/>
        <v>0.73098318996845379</v>
      </c>
      <c r="P388" s="1">
        <f t="shared" ref="P388:P451" ca="1" si="34">_xlfn.GAMMA.INV(O388,O$1,O$2)</f>
        <v>1.4419854237582168</v>
      </c>
      <c r="Z388" s="1">
        <v>1.19</v>
      </c>
      <c r="AA388" s="1">
        <f t="shared" si="32"/>
        <v>0.17395330712343798</v>
      </c>
      <c r="AB388" s="1">
        <f t="shared" si="33"/>
        <v>0.20700443547689118</v>
      </c>
      <c r="AC388" s="1"/>
      <c r="AD388" s="1"/>
    </row>
    <row r="389" spans="15:30" x14ac:dyDescent="0.25">
      <c r="O389" s="1">
        <f t="shared" ref="O389:O452" ca="1" si="35">RAND()</f>
        <v>0.38487543410451386</v>
      </c>
      <c r="P389" s="1">
        <f t="shared" ca="1" si="34"/>
        <v>0.8250281140881689</v>
      </c>
      <c r="Z389" s="1">
        <v>1.3401000000000001</v>
      </c>
      <c r="AA389" s="1">
        <f t="shared" ref="AA389:AA452" si="36">LN(Z389)</f>
        <v>0.2927442380440457</v>
      </c>
      <c r="AB389" s="1">
        <f t="shared" ref="AB389:AB452" si="37">Z389*AA389</f>
        <v>0.39230655340282566</v>
      </c>
      <c r="AC389" s="1"/>
      <c r="AD389" s="1"/>
    </row>
    <row r="390" spans="15:30" x14ac:dyDescent="0.25">
      <c r="O390" s="1">
        <f t="shared" ca="1" si="35"/>
        <v>0.72316942463426637</v>
      </c>
      <c r="P390" s="1">
        <f t="shared" ca="1" si="34"/>
        <v>1.4230713045288488</v>
      </c>
      <c r="Z390" s="1">
        <v>1.2502</v>
      </c>
      <c r="AA390" s="1">
        <f t="shared" si="36"/>
        <v>0.22330353851557491</v>
      </c>
      <c r="AB390" s="1">
        <f t="shared" si="37"/>
        <v>0.27917408385217174</v>
      </c>
      <c r="AC390" s="1"/>
      <c r="AD390" s="1"/>
    </row>
    <row r="391" spans="15:30" x14ac:dyDescent="0.25">
      <c r="O391" s="1">
        <f t="shared" ca="1" si="35"/>
        <v>0.75011106804378913</v>
      </c>
      <c r="P391" s="1">
        <f t="shared" ca="1" si="34"/>
        <v>1.4902220509694049</v>
      </c>
      <c r="Z391" s="1">
        <v>0.75000000000000699</v>
      </c>
      <c r="AA391" s="1">
        <f t="shared" si="36"/>
        <v>-0.28768207245177158</v>
      </c>
      <c r="AB391" s="1">
        <f t="shared" si="37"/>
        <v>-0.21576155433883068</v>
      </c>
      <c r="AC391" s="1"/>
      <c r="AD391" s="1"/>
    </row>
    <row r="392" spans="15:30" x14ac:dyDescent="0.25">
      <c r="O392" s="1">
        <f t="shared" ca="1" si="35"/>
        <v>0.71081522911165052</v>
      </c>
      <c r="P392" s="1">
        <f t="shared" ca="1" si="34"/>
        <v>1.3940131611076094</v>
      </c>
      <c r="Z392" s="1">
        <v>0.87010000000000698</v>
      </c>
      <c r="AA392" s="1">
        <f t="shared" si="36"/>
        <v>-0.13914713141015031</v>
      </c>
      <c r="AB392" s="1">
        <f t="shared" si="37"/>
        <v>-0.12107191903997276</v>
      </c>
      <c r="AC392" s="1"/>
      <c r="AD392" s="1"/>
    </row>
    <row r="393" spans="15:30" x14ac:dyDescent="0.25">
      <c r="O393" s="1">
        <f t="shared" ca="1" si="35"/>
        <v>5.1966000017148462E-3</v>
      </c>
      <c r="P393" s="1">
        <f t="shared" ca="1" si="34"/>
        <v>0.1126388468617876</v>
      </c>
      <c r="Z393" s="1">
        <v>0.30020000000000702</v>
      </c>
      <c r="AA393" s="1">
        <f t="shared" si="36"/>
        <v>-1.203306359782752</v>
      </c>
      <c r="AB393" s="1">
        <f t="shared" si="37"/>
        <v>-0.36123256920679059</v>
      </c>
      <c r="AC393" s="1"/>
      <c r="AD393" s="1"/>
    </row>
    <row r="394" spans="15:30" x14ac:dyDescent="0.25">
      <c r="O394" s="1">
        <f t="shared" ca="1" si="35"/>
        <v>4.5234973642176879E-2</v>
      </c>
      <c r="P394" s="1">
        <f t="shared" ca="1" si="34"/>
        <v>0.27335455587998647</v>
      </c>
      <c r="Z394" s="1">
        <v>0.83000000000000695</v>
      </c>
      <c r="AA394" s="1">
        <f t="shared" si="36"/>
        <v>-0.18632957819148507</v>
      </c>
      <c r="AB394" s="1">
        <f t="shared" si="37"/>
        <v>-0.1546535498989339</v>
      </c>
      <c r="AC394" s="1"/>
      <c r="AD394" s="1"/>
    </row>
    <row r="395" spans="15:30" x14ac:dyDescent="0.25">
      <c r="O395" s="1">
        <f t="shared" ca="1" si="35"/>
        <v>0.66761827113140204</v>
      </c>
      <c r="P395" s="1">
        <f t="shared" ca="1" si="34"/>
        <v>1.2994394491042371</v>
      </c>
      <c r="Z395" s="1">
        <v>0.84010000000000695</v>
      </c>
      <c r="AA395" s="1">
        <f t="shared" si="36"/>
        <v>-0.17423434661132731</v>
      </c>
      <c r="AB395" s="1">
        <f t="shared" si="37"/>
        <v>-0.14637427458817728</v>
      </c>
      <c r="AC395" s="1"/>
      <c r="AD395" s="1"/>
    </row>
    <row r="396" spans="15:30" x14ac:dyDescent="0.25">
      <c r="O396" s="1">
        <f t="shared" ca="1" si="35"/>
        <v>0.21194980365317173</v>
      </c>
      <c r="P396" s="1">
        <f t="shared" ca="1" si="34"/>
        <v>0.57506486008939461</v>
      </c>
      <c r="Z396" s="1">
        <v>0.84010000000000795</v>
      </c>
      <c r="AA396" s="1">
        <f t="shared" si="36"/>
        <v>-0.17423434661132611</v>
      </c>
      <c r="AB396" s="1">
        <f t="shared" si="37"/>
        <v>-0.14637427458817645</v>
      </c>
      <c r="AC396" s="1"/>
      <c r="AD396" s="1"/>
    </row>
    <row r="397" spans="15:30" x14ac:dyDescent="0.25">
      <c r="O397" s="1">
        <f t="shared" ca="1" si="35"/>
        <v>7.6390056413017104E-2</v>
      </c>
      <c r="P397" s="1">
        <f t="shared" ca="1" si="34"/>
        <v>0.34575817891690075</v>
      </c>
      <c r="Z397" s="1">
        <v>1.02</v>
      </c>
      <c r="AA397" s="1">
        <f t="shared" si="36"/>
        <v>1.980262729617973E-2</v>
      </c>
      <c r="AB397" s="1">
        <f t="shared" si="37"/>
        <v>2.0198679842103325E-2</v>
      </c>
      <c r="AC397" s="1"/>
      <c r="AD397" s="1"/>
    </row>
    <row r="398" spans="15:30" x14ac:dyDescent="0.25">
      <c r="O398" s="1">
        <f t="shared" ca="1" si="35"/>
        <v>0.2983777506065487</v>
      </c>
      <c r="P398" s="1">
        <f t="shared" ca="1" si="34"/>
        <v>0.70067650856164576</v>
      </c>
      <c r="Z398" s="1">
        <v>0.35000000000000803</v>
      </c>
      <c r="AA398" s="1">
        <f t="shared" si="36"/>
        <v>-1.0498221244986548</v>
      </c>
      <c r="AB398" s="1">
        <f t="shared" si="37"/>
        <v>-0.36743774357453757</v>
      </c>
      <c r="AC398" s="1"/>
      <c r="AD398" s="1"/>
    </row>
    <row r="399" spans="15:30" x14ac:dyDescent="0.25">
      <c r="O399" s="1">
        <f t="shared" ca="1" si="35"/>
        <v>0.98811084025485096</v>
      </c>
      <c r="P399" s="1">
        <f t="shared" ca="1" si="34"/>
        <v>3.1953004936127378</v>
      </c>
      <c r="Z399" s="1">
        <v>1.35</v>
      </c>
      <c r="AA399" s="1">
        <f t="shared" si="36"/>
        <v>0.30010459245033816</v>
      </c>
      <c r="AB399" s="1">
        <f t="shared" si="37"/>
        <v>0.40514119980795654</v>
      </c>
      <c r="AC399" s="1"/>
      <c r="AD399" s="1"/>
    </row>
    <row r="400" spans="15:30" x14ac:dyDescent="0.25">
      <c r="O400" s="1">
        <f t="shared" ca="1" si="35"/>
        <v>0.27661018256573899</v>
      </c>
      <c r="P400" s="1">
        <f t="shared" ca="1" si="34"/>
        <v>0.66945223854542568</v>
      </c>
      <c r="Z400" s="1">
        <v>0.94000000000000805</v>
      </c>
      <c r="AA400" s="1">
        <f t="shared" si="36"/>
        <v>-6.1875403718078904E-2</v>
      </c>
      <c r="AB400" s="1">
        <f t="shared" si="37"/>
        <v>-5.8162879494994671E-2</v>
      </c>
      <c r="AC400" s="1"/>
      <c r="AD400" s="1"/>
    </row>
    <row r="401" spans="15:30" x14ac:dyDescent="0.25">
      <c r="O401" s="1">
        <f t="shared" ca="1" si="35"/>
        <v>8.2664545502650899E-2</v>
      </c>
      <c r="P401" s="1">
        <f t="shared" ca="1" si="34"/>
        <v>0.35863354166572481</v>
      </c>
      <c r="Z401" s="1">
        <v>1.08</v>
      </c>
      <c r="AA401" s="1">
        <f t="shared" si="36"/>
        <v>7.6961041136128394E-2</v>
      </c>
      <c r="AB401" s="1">
        <f t="shared" si="37"/>
        <v>8.3117924427018666E-2</v>
      </c>
      <c r="AC401" s="1"/>
      <c r="AD401" s="1"/>
    </row>
    <row r="402" spans="15:30" x14ac:dyDescent="0.25">
      <c r="O402" s="1">
        <f t="shared" ca="1" si="35"/>
        <v>0.15843951840487658</v>
      </c>
      <c r="P402" s="1">
        <f t="shared" ca="1" si="34"/>
        <v>0.49263303880743459</v>
      </c>
      <c r="Z402" s="1">
        <v>1.87</v>
      </c>
      <c r="AA402" s="1">
        <f t="shared" si="36"/>
        <v>0.62593843086649537</v>
      </c>
      <c r="AB402" s="1">
        <f t="shared" si="37"/>
        <v>1.1705048657203465</v>
      </c>
      <c r="AC402" s="1"/>
      <c r="AD402" s="1"/>
    </row>
    <row r="403" spans="15:30" x14ac:dyDescent="0.25">
      <c r="O403" s="1">
        <f t="shared" ca="1" si="35"/>
        <v>0.33106253223400606</v>
      </c>
      <c r="P403" s="1">
        <f t="shared" ca="1" si="34"/>
        <v>0.7474595445828931</v>
      </c>
      <c r="Z403" s="1">
        <v>1.02</v>
      </c>
      <c r="AA403" s="1">
        <f t="shared" si="36"/>
        <v>1.980262729617973E-2</v>
      </c>
      <c r="AB403" s="1">
        <f t="shared" si="37"/>
        <v>2.0198679842103325E-2</v>
      </c>
      <c r="AC403" s="1"/>
      <c r="AD403" s="1"/>
    </row>
    <row r="404" spans="15:30" x14ac:dyDescent="0.25">
      <c r="O404" s="1">
        <f t="shared" ca="1" si="35"/>
        <v>0.90477517418933373</v>
      </c>
      <c r="P404" s="1">
        <f t="shared" ca="1" si="34"/>
        <v>2.0754760330531181</v>
      </c>
      <c r="Z404" s="1">
        <v>1.5402</v>
      </c>
      <c r="AA404" s="1">
        <f t="shared" si="36"/>
        <v>0.43191227812301269</v>
      </c>
      <c r="AB404" s="1">
        <f t="shared" si="37"/>
        <v>0.66523129076506415</v>
      </c>
      <c r="AC404" s="1"/>
      <c r="AD404" s="1"/>
    </row>
    <row r="405" spans="15:30" x14ac:dyDescent="0.25">
      <c r="O405" s="1">
        <f t="shared" ca="1" si="35"/>
        <v>0.17596077808501609</v>
      </c>
      <c r="P405" s="1">
        <f t="shared" ca="1" si="34"/>
        <v>0.52029285685286131</v>
      </c>
      <c r="Z405" s="1">
        <v>1.5301</v>
      </c>
      <c r="AA405" s="1">
        <f t="shared" si="36"/>
        <v>0.42533309274563075</v>
      </c>
      <c r="AB405" s="1">
        <f t="shared" si="37"/>
        <v>0.6508021652100896</v>
      </c>
      <c r="AC405" s="1"/>
      <c r="AD405" s="1"/>
    </row>
    <row r="406" spans="15:30" x14ac:dyDescent="0.25">
      <c r="O406" s="1">
        <f t="shared" ca="1" si="35"/>
        <v>0.28024092176263715</v>
      </c>
      <c r="P406" s="1">
        <f t="shared" ca="1" si="34"/>
        <v>0.67467001198810361</v>
      </c>
      <c r="Z406" s="1">
        <v>0.42020000000000801</v>
      </c>
      <c r="AA406" s="1">
        <f t="shared" si="36"/>
        <v>-0.867024490571218</v>
      </c>
      <c r="AB406" s="1">
        <f t="shared" si="37"/>
        <v>-0.36432369093803274</v>
      </c>
      <c r="AC406" s="1"/>
      <c r="AD406" s="1"/>
    </row>
    <row r="407" spans="15:30" x14ac:dyDescent="0.25">
      <c r="O407" s="1">
        <f t="shared" ca="1" si="35"/>
        <v>0.19687150546808496</v>
      </c>
      <c r="P407" s="1">
        <f t="shared" ca="1" si="34"/>
        <v>0.55239552481091758</v>
      </c>
      <c r="Z407" s="1">
        <v>0.75000000000000799</v>
      </c>
      <c r="AA407" s="1">
        <f t="shared" si="36"/>
        <v>-0.28768207245177024</v>
      </c>
      <c r="AB407" s="1">
        <f t="shared" si="37"/>
        <v>-0.21576155433882999</v>
      </c>
      <c r="AC407" s="1"/>
      <c r="AD407" s="1"/>
    </row>
    <row r="408" spans="15:30" x14ac:dyDescent="0.25">
      <c r="O408" s="1">
        <f t="shared" ca="1" si="35"/>
        <v>0.59972614907502653</v>
      </c>
      <c r="P408" s="1">
        <f t="shared" ca="1" si="34"/>
        <v>1.1677363864815347</v>
      </c>
      <c r="Z408" s="1">
        <v>0.48010000000000802</v>
      </c>
      <c r="AA408" s="1">
        <f t="shared" si="36"/>
        <v>-0.73376086344522573</v>
      </c>
      <c r="AB408" s="1">
        <f t="shared" si="37"/>
        <v>-0.35227859054005878</v>
      </c>
      <c r="AC408" s="1"/>
      <c r="AD408" s="1"/>
    </row>
    <row r="409" spans="15:30" x14ac:dyDescent="0.25">
      <c r="O409" s="1">
        <f t="shared" ca="1" si="35"/>
        <v>0.79143510169763442</v>
      </c>
      <c r="P409" s="1">
        <f t="shared" ca="1" si="34"/>
        <v>1.6057794253074957</v>
      </c>
      <c r="Z409" s="1">
        <v>0.36000000000000798</v>
      </c>
      <c r="AA409" s="1">
        <f t="shared" si="36"/>
        <v>-1.0216512475319592</v>
      </c>
      <c r="AB409" s="1">
        <f t="shared" si="37"/>
        <v>-0.36779444911151349</v>
      </c>
      <c r="AC409" s="1"/>
      <c r="AD409" s="1"/>
    </row>
    <row r="410" spans="15:30" x14ac:dyDescent="0.25">
      <c r="O410" s="1">
        <f t="shared" ca="1" si="35"/>
        <v>0.14948702586913754</v>
      </c>
      <c r="P410" s="1">
        <f t="shared" ca="1" si="34"/>
        <v>0.47816862375531771</v>
      </c>
      <c r="Z410" s="1">
        <v>0.41000000000000802</v>
      </c>
      <c r="AA410" s="1">
        <f t="shared" si="36"/>
        <v>-0.89159811928376398</v>
      </c>
      <c r="AB410" s="1">
        <f t="shared" si="37"/>
        <v>-0.36555522890635039</v>
      </c>
      <c r="AC410" s="1"/>
      <c r="AD410" s="1"/>
    </row>
    <row r="411" spans="15:30" x14ac:dyDescent="0.25">
      <c r="O411" s="1">
        <f t="shared" ca="1" si="35"/>
        <v>0.31786464878453036</v>
      </c>
      <c r="P411" s="1">
        <f t="shared" ca="1" si="34"/>
        <v>0.72856548604622906</v>
      </c>
      <c r="Z411" s="1">
        <v>0.40000000000000802</v>
      </c>
      <c r="AA411" s="1">
        <f t="shared" si="36"/>
        <v>-0.91629073187413501</v>
      </c>
      <c r="AB411" s="1">
        <f t="shared" si="37"/>
        <v>-0.36651629274966135</v>
      </c>
      <c r="AC411" s="1"/>
      <c r="AD411" s="1"/>
    </row>
    <row r="412" spans="15:30" x14ac:dyDescent="0.25">
      <c r="O412" s="1">
        <f t="shared" ca="1" si="35"/>
        <v>0.83581068467980502</v>
      </c>
      <c r="P412" s="1">
        <f t="shared" ca="1" si="34"/>
        <v>1.7538294195830764</v>
      </c>
      <c r="Z412" s="1">
        <v>0.37000000000000799</v>
      </c>
      <c r="AA412" s="1">
        <f t="shared" si="36"/>
        <v>-0.99425227334384536</v>
      </c>
      <c r="AB412" s="1">
        <f t="shared" si="37"/>
        <v>-0.36787334113723075</v>
      </c>
      <c r="AC412" s="1"/>
      <c r="AD412" s="1"/>
    </row>
    <row r="413" spans="15:30" x14ac:dyDescent="0.25">
      <c r="O413" s="1">
        <f t="shared" ca="1" si="35"/>
        <v>0.72100277671792801</v>
      </c>
      <c r="P413" s="1">
        <f t="shared" ca="1" si="34"/>
        <v>1.4179020117050336</v>
      </c>
      <c r="Z413" s="1">
        <v>0.94000000000000805</v>
      </c>
      <c r="AA413" s="1">
        <f t="shared" si="36"/>
        <v>-6.1875403718078904E-2</v>
      </c>
      <c r="AB413" s="1">
        <f t="shared" si="37"/>
        <v>-5.8162879494994671E-2</v>
      </c>
      <c r="AC413" s="1"/>
      <c r="AD413" s="1"/>
    </row>
    <row r="414" spans="15:30" x14ac:dyDescent="0.25">
      <c r="O414" s="1">
        <f t="shared" ca="1" si="35"/>
        <v>0.11937516066292786</v>
      </c>
      <c r="P414" s="1">
        <f t="shared" ca="1" si="34"/>
        <v>0.42735768885426584</v>
      </c>
      <c r="Z414" s="1">
        <v>1.68</v>
      </c>
      <c r="AA414" s="1">
        <f t="shared" si="36"/>
        <v>0.51879379341516751</v>
      </c>
      <c r="AB414" s="1">
        <f t="shared" si="37"/>
        <v>0.87157357293748139</v>
      </c>
      <c r="AC414" s="1"/>
      <c r="AD414" s="1"/>
    </row>
    <row r="415" spans="15:30" x14ac:dyDescent="0.25">
      <c r="O415" s="1">
        <f t="shared" ca="1" si="35"/>
        <v>0.97200176823489393</v>
      </c>
      <c r="P415" s="1">
        <f t="shared" ca="1" si="34"/>
        <v>2.7488943035665909</v>
      </c>
      <c r="Z415" s="1">
        <v>1.4701</v>
      </c>
      <c r="AA415" s="1">
        <f t="shared" si="36"/>
        <v>0.38533042568778347</v>
      </c>
      <c r="AB415" s="1">
        <f t="shared" si="37"/>
        <v>0.56647425880361046</v>
      </c>
      <c r="AC415" s="1"/>
      <c r="AD415" s="1"/>
    </row>
    <row r="416" spans="15:30" x14ac:dyDescent="0.25">
      <c r="O416" s="1">
        <f t="shared" ca="1" si="35"/>
        <v>0.61721057549689617</v>
      </c>
      <c r="P416" s="1">
        <f t="shared" ca="1" si="34"/>
        <v>1.2000387282274183</v>
      </c>
      <c r="Z416" s="1">
        <v>0.95000000000000795</v>
      </c>
      <c r="AA416" s="1">
        <f t="shared" si="36"/>
        <v>-5.1293294387542168E-2</v>
      </c>
      <c r="AB416" s="1">
        <f t="shared" si="37"/>
        <v>-4.872862966816547E-2</v>
      </c>
      <c r="AC416" s="1"/>
      <c r="AD416" s="1"/>
    </row>
    <row r="417" spans="15:30" x14ac:dyDescent="0.25">
      <c r="O417" s="1">
        <f t="shared" ca="1" si="35"/>
        <v>0.21164771064328192</v>
      </c>
      <c r="P417" s="1">
        <f t="shared" ca="1" si="34"/>
        <v>0.57461400231921245</v>
      </c>
      <c r="Z417" s="1">
        <v>0.33000000000000701</v>
      </c>
      <c r="AA417" s="1">
        <f t="shared" si="36"/>
        <v>-1.1086626245215898</v>
      </c>
      <c r="AB417" s="1">
        <f t="shared" si="37"/>
        <v>-0.36585866609213241</v>
      </c>
      <c r="AC417" s="1"/>
      <c r="AD417" s="1"/>
    </row>
    <row r="418" spans="15:30" x14ac:dyDescent="0.25">
      <c r="O418" s="1">
        <f t="shared" ca="1" si="35"/>
        <v>0.67625536427114852</v>
      </c>
      <c r="P418" s="1">
        <f t="shared" ca="1" si="34"/>
        <v>1.3175654064069637</v>
      </c>
      <c r="Z418" s="1">
        <v>1.1402000000000001</v>
      </c>
      <c r="AA418" s="1">
        <f t="shared" si="36"/>
        <v>0.13120368561534454</v>
      </c>
      <c r="AB418" s="1">
        <f t="shared" si="37"/>
        <v>0.14959844233861586</v>
      </c>
      <c r="AC418" s="1"/>
      <c r="AD418" s="1"/>
    </row>
    <row r="419" spans="15:30" x14ac:dyDescent="0.25">
      <c r="O419" s="1">
        <f t="shared" ca="1" si="35"/>
        <v>0.59421948578149819</v>
      </c>
      <c r="P419" s="1">
        <f t="shared" ca="1" si="34"/>
        <v>1.1577624230495143</v>
      </c>
      <c r="Z419" s="1">
        <v>2.2400000000000002</v>
      </c>
      <c r="AA419" s="1">
        <f t="shared" si="36"/>
        <v>0.80647586586694853</v>
      </c>
      <c r="AB419" s="1">
        <f t="shared" si="37"/>
        <v>1.8065059395419649</v>
      </c>
      <c r="AC419" s="1"/>
      <c r="AD419" s="1"/>
    </row>
    <row r="420" spans="15:30" x14ac:dyDescent="0.25">
      <c r="O420" s="1">
        <f t="shared" ca="1" si="35"/>
        <v>0.51527089080534672</v>
      </c>
      <c r="P420" s="1">
        <f t="shared" ca="1" si="34"/>
        <v>1.0234261028723752</v>
      </c>
      <c r="Z420" s="1">
        <v>0.81010000000000804</v>
      </c>
      <c r="AA420" s="1">
        <f t="shared" si="36"/>
        <v>-0.21059758214568158</v>
      </c>
      <c r="AB420" s="1">
        <f t="shared" si="37"/>
        <v>-0.17060510129621834</v>
      </c>
      <c r="AC420" s="1"/>
      <c r="AD420" s="1"/>
    </row>
    <row r="421" spans="15:30" x14ac:dyDescent="0.25">
      <c r="O421" s="1">
        <f t="shared" ca="1" si="35"/>
        <v>0.87755748214294393</v>
      </c>
      <c r="P421" s="1">
        <f t="shared" ca="1" si="34"/>
        <v>1.9293364962775905</v>
      </c>
      <c r="Z421" s="1">
        <v>0.66000000000000802</v>
      </c>
      <c r="AA421" s="1">
        <f t="shared" si="36"/>
        <v>-0.41551544396165369</v>
      </c>
      <c r="AB421" s="1">
        <f t="shared" si="37"/>
        <v>-0.27424019301469477</v>
      </c>
      <c r="AC421" s="1"/>
      <c r="AD421" s="1"/>
    </row>
    <row r="422" spans="15:30" x14ac:dyDescent="0.25">
      <c r="O422" s="1">
        <f t="shared" ca="1" si="35"/>
        <v>0.70606313789503428</v>
      </c>
      <c r="P422" s="1">
        <f t="shared" ca="1" si="34"/>
        <v>1.3830956454297323</v>
      </c>
      <c r="Z422" s="1">
        <v>0.62000000000000799</v>
      </c>
      <c r="AA422" s="1">
        <f t="shared" si="36"/>
        <v>-0.47803580094298692</v>
      </c>
      <c r="AB422" s="1">
        <f t="shared" si="37"/>
        <v>-0.2963821965846557</v>
      </c>
      <c r="AC422" s="1"/>
      <c r="AD422" s="1"/>
    </row>
    <row r="423" spans="15:30" x14ac:dyDescent="0.25">
      <c r="O423" s="1">
        <f t="shared" ca="1" si="35"/>
        <v>0.45084933465220611</v>
      </c>
      <c r="P423" s="1">
        <f t="shared" ca="1" si="34"/>
        <v>0.92281149310887423</v>
      </c>
      <c r="Z423" s="1">
        <v>0.01</v>
      </c>
      <c r="AA423" s="1">
        <f t="shared" si="36"/>
        <v>-4.6051701859880909</v>
      </c>
      <c r="AB423" s="1">
        <f t="shared" si="37"/>
        <v>-4.605170185988091E-2</v>
      </c>
      <c r="AC423" s="1"/>
      <c r="AD423" s="1"/>
    </row>
    <row r="424" spans="15:30" x14ac:dyDescent="0.25">
      <c r="O424" s="1">
        <f t="shared" ca="1" si="35"/>
        <v>0.50558953938777262</v>
      </c>
      <c r="P424" s="1">
        <f t="shared" ca="1" si="34"/>
        <v>1.0078798284577124</v>
      </c>
      <c r="Z424" s="1">
        <v>0.61000000000000798</v>
      </c>
      <c r="AA424" s="1">
        <f t="shared" si="36"/>
        <v>-0.49429632181476701</v>
      </c>
      <c r="AB424" s="1">
        <f t="shared" si="37"/>
        <v>-0.30152075630701181</v>
      </c>
      <c r="AC424" s="1"/>
      <c r="AD424" s="1"/>
    </row>
    <row r="425" spans="15:30" x14ac:dyDescent="0.25">
      <c r="O425" s="1">
        <f t="shared" ca="1" si="35"/>
        <v>0.67642421883696824</v>
      </c>
      <c r="P425" s="1">
        <f t="shared" ca="1" si="34"/>
        <v>1.3179233755630029</v>
      </c>
      <c r="Z425" s="1">
        <v>0.52000000000000801</v>
      </c>
      <c r="AA425" s="1">
        <f t="shared" si="36"/>
        <v>-0.65392646740664861</v>
      </c>
      <c r="AB425" s="1">
        <f t="shared" si="37"/>
        <v>-0.3400417630514625</v>
      </c>
      <c r="AC425" s="1"/>
      <c r="AD425" s="1"/>
    </row>
    <row r="426" spans="15:30" x14ac:dyDescent="0.25">
      <c r="O426" s="1">
        <f t="shared" ca="1" si="35"/>
        <v>0.40225097439125268</v>
      </c>
      <c r="P426" s="1">
        <f t="shared" ca="1" si="34"/>
        <v>0.85040849766592486</v>
      </c>
      <c r="Z426" s="1">
        <v>1.76</v>
      </c>
      <c r="AA426" s="1">
        <f t="shared" si="36"/>
        <v>0.56531380905006046</v>
      </c>
      <c r="AB426" s="1">
        <f t="shared" si="37"/>
        <v>0.99495230392810641</v>
      </c>
      <c r="AC426" s="1"/>
      <c r="AD426" s="1"/>
    </row>
    <row r="427" spans="15:30" x14ac:dyDescent="0.25">
      <c r="O427" s="1">
        <f t="shared" ca="1" si="35"/>
        <v>7.3910501851549459E-2</v>
      </c>
      <c r="P427" s="1">
        <f t="shared" ca="1" si="34"/>
        <v>0.34054849723822977</v>
      </c>
      <c r="Z427" s="1">
        <v>0.49000000000000798</v>
      </c>
      <c r="AA427" s="1">
        <f t="shared" si="36"/>
        <v>-0.71334988787744846</v>
      </c>
      <c r="AB427" s="1">
        <f t="shared" si="37"/>
        <v>-0.34954144505995544</v>
      </c>
      <c r="AC427" s="1"/>
      <c r="AD427" s="1"/>
    </row>
    <row r="428" spans="15:30" x14ac:dyDescent="0.25">
      <c r="O428" s="1">
        <f t="shared" ca="1" si="35"/>
        <v>0.97645110737434937</v>
      </c>
      <c r="P428" s="1">
        <f t="shared" ca="1" si="34"/>
        <v>2.8403841235598604</v>
      </c>
      <c r="Z428" s="1">
        <v>1.9</v>
      </c>
      <c r="AA428" s="1">
        <f t="shared" si="36"/>
        <v>0.64185388617239469</v>
      </c>
      <c r="AB428" s="1">
        <f t="shared" si="37"/>
        <v>1.21952238372755</v>
      </c>
      <c r="AC428" s="1"/>
      <c r="AD428" s="1"/>
    </row>
    <row r="429" spans="15:30" x14ac:dyDescent="0.25">
      <c r="O429" s="1">
        <f t="shared" ca="1" si="35"/>
        <v>0.49375334433348417</v>
      </c>
      <c r="P429" s="1">
        <f t="shared" ca="1" si="34"/>
        <v>0.9890968176792323</v>
      </c>
      <c r="Z429" s="1">
        <v>0.79000000000000903</v>
      </c>
      <c r="AA429" s="1">
        <f t="shared" si="36"/>
        <v>-0.23572233352105845</v>
      </c>
      <c r="AB429" s="1">
        <f t="shared" si="37"/>
        <v>-0.1862206434816383</v>
      </c>
      <c r="AC429" s="1"/>
      <c r="AD429" s="1"/>
    </row>
    <row r="430" spans="15:30" x14ac:dyDescent="0.25">
      <c r="O430" s="1">
        <f t="shared" ca="1" si="35"/>
        <v>0.84768506902522522</v>
      </c>
      <c r="P430" s="1">
        <f t="shared" ca="1" si="34"/>
        <v>1.7993146080643552</v>
      </c>
      <c r="Z430" s="1">
        <v>3.16</v>
      </c>
      <c r="AA430" s="1">
        <f t="shared" si="36"/>
        <v>1.1505720275988207</v>
      </c>
      <c r="AB430" s="1">
        <f t="shared" si="37"/>
        <v>3.6358076072122736</v>
      </c>
      <c r="AC430" s="1"/>
      <c r="AD430" s="1"/>
    </row>
    <row r="431" spans="15:30" x14ac:dyDescent="0.25">
      <c r="O431" s="1">
        <f t="shared" ca="1" si="35"/>
        <v>0.19891683743962552</v>
      </c>
      <c r="P431" s="1">
        <f t="shared" ca="1" si="34"/>
        <v>0.55549162994371881</v>
      </c>
      <c r="Z431" s="1">
        <v>1.34</v>
      </c>
      <c r="AA431" s="1">
        <f t="shared" si="36"/>
        <v>0.29266961396282004</v>
      </c>
      <c r="AB431" s="1">
        <f t="shared" si="37"/>
        <v>0.39217728271017888</v>
      </c>
      <c r="AC431" s="1"/>
      <c r="AD431" s="1"/>
    </row>
    <row r="432" spans="15:30" x14ac:dyDescent="0.25">
      <c r="O432" s="1">
        <f t="shared" ca="1" si="35"/>
        <v>0.80806879340100635</v>
      </c>
      <c r="P432" s="1">
        <f t="shared" ca="1" si="34"/>
        <v>1.6577896919720947</v>
      </c>
      <c r="Z432" s="1">
        <v>0.55000000000000904</v>
      </c>
      <c r="AA432" s="1">
        <f t="shared" si="36"/>
        <v>-0.59783700075560398</v>
      </c>
      <c r="AB432" s="1">
        <f t="shared" si="37"/>
        <v>-0.32881035041558759</v>
      </c>
      <c r="AC432" s="1"/>
      <c r="AD432" s="1"/>
    </row>
    <row r="433" spans="15:30" x14ac:dyDescent="0.25">
      <c r="O433" s="1">
        <f t="shared" ca="1" si="35"/>
        <v>0.50700525358124204</v>
      </c>
      <c r="P433" s="1">
        <f t="shared" ca="1" si="34"/>
        <v>1.0101426251211492</v>
      </c>
      <c r="Z433" s="1">
        <v>1.22</v>
      </c>
      <c r="AA433" s="1">
        <f t="shared" si="36"/>
        <v>0.19885085874516517</v>
      </c>
      <c r="AB433" s="1">
        <f t="shared" si="37"/>
        <v>0.24259804766910151</v>
      </c>
      <c r="AC433" s="1"/>
      <c r="AD433" s="1"/>
    </row>
    <row r="434" spans="15:30" x14ac:dyDescent="0.25">
      <c r="O434" s="1">
        <f t="shared" ca="1" si="35"/>
        <v>2.2390547774683967E-2</v>
      </c>
      <c r="P434" s="1">
        <f t="shared" ca="1" si="34"/>
        <v>0.20260880926956726</v>
      </c>
      <c r="Z434" s="1">
        <v>2.2999999999999998</v>
      </c>
      <c r="AA434" s="1">
        <f t="shared" si="36"/>
        <v>0.83290912293510388</v>
      </c>
      <c r="AB434" s="1">
        <f t="shared" si="37"/>
        <v>1.9156909827507387</v>
      </c>
      <c r="AC434" s="1"/>
      <c r="AD434" s="1"/>
    </row>
    <row r="435" spans="15:30" x14ac:dyDescent="0.25">
      <c r="O435" s="1">
        <f t="shared" ca="1" si="35"/>
        <v>0.90727489412232665</v>
      </c>
      <c r="P435" s="1">
        <f t="shared" ca="1" si="34"/>
        <v>2.090741279299666</v>
      </c>
      <c r="Z435" s="1">
        <v>0.450000000000009</v>
      </c>
      <c r="AA435" s="1">
        <f t="shared" si="36"/>
        <v>-0.79850769621775164</v>
      </c>
      <c r="AB435" s="1">
        <f t="shared" si="37"/>
        <v>-0.35932846329799545</v>
      </c>
      <c r="AC435" s="1"/>
      <c r="AD435" s="1"/>
    </row>
    <row r="436" spans="15:30" x14ac:dyDescent="0.25">
      <c r="O436" s="1">
        <f t="shared" ca="1" si="35"/>
        <v>0.11067618805092005</v>
      </c>
      <c r="P436" s="1">
        <f t="shared" ca="1" si="34"/>
        <v>0.41189270940336592</v>
      </c>
      <c r="Z436" s="1">
        <v>0.21000000000000901</v>
      </c>
      <c r="AA436" s="1">
        <f t="shared" si="36"/>
        <v>-1.5606477482646255</v>
      </c>
      <c r="AB436" s="1">
        <f t="shared" si="37"/>
        <v>-0.32773602713558542</v>
      </c>
      <c r="AC436" s="1"/>
      <c r="AD436" s="1"/>
    </row>
    <row r="437" spans="15:30" x14ac:dyDescent="0.25">
      <c r="O437" s="1">
        <f t="shared" ca="1" si="35"/>
        <v>0.17278205380642919</v>
      </c>
      <c r="P437" s="1">
        <f t="shared" ca="1" si="34"/>
        <v>0.51533202186674243</v>
      </c>
      <c r="Z437" s="1">
        <v>0.40000000000000902</v>
      </c>
      <c r="AA437" s="1">
        <f t="shared" si="36"/>
        <v>-0.91629073187413257</v>
      </c>
      <c r="AB437" s="1">
        <f t="shared" si="37"/>
        <v>-0.3665162927496613</v>
      </c>
      <c r="AC437" s="1"/>
      <c r="AD437" s="1"/>
    </row>
    <row r="438" spans="15:30" x14ac:dyDescent="0.25">
      <c r="O438" s="1">
        <f t="shared" ca="1" si="35"/>
        <v>0.34859832303648697</v>
      </c>
      <c r="P438" s="1">
        <f t="shared" ca="1" si="34"/>
        <v>0.7726137581500977</v>
      </c>
      <c r="Z438" s="1">
        <v>1.0700000000000101</v>
      </c>
      <c r="AA438" s="1">
        <f t="shared" si="36"/>
        <v>6.7658648473824204E-2</v>
      </c>
      <c r="AB438" s="1">
        <f t="shared" si="37"/>
        <v>7.2394753866992581E-2</v>
      </c>
      <c r="AC438" s="1"/>
      <c r="AD438" s="1"/>
    </row>
    <row r="439" spans="15:30" x14ac:dyDescent="0.25">
      <c r="O439" s="1">
        <f t="shared" ca="1" si="35"/>
        <v>0.85218828054461715</v>
      </c>
      <c r="P439" s="1">
        <f t="shared" ca="1" si="34"/>
        <v>1.8173815711231851</v>
      </c>
      <c r="Z439" s="1">
        <v>0.81000000000001005</v>
      </c>
      <c r="AA439" s="1">
        <f t="shared" si="36"/>
        <v>-0.21072103131564021</v>
      </c>
      <c r="AB439" s="1">
        <f t="shared" si="37"/>
        <v>-0.1706840353656707</v>
      </c>
      <c r="AC439" s="1"/>
      <c r="AD439" s="1"/>
    </row>
    <row r="440" spans="15:30" x14ac:dyDescent="0.25">
      <c r="O440" s="1">
        <f t="shared" ca="1" si="35"/>
        <v>0.36807619253501223</v>
      </c>
      <c r="P440" s="1">
        <f t="shared" ca="1" si="34"/>
        <v>0.8006752381134552</v>
      </c>
      <c r="Z440" s="1">
        <v>0.42000000000000998</v>
      </c>
      <c r="AA440" s="1">
        <f t="shared" si="36"/>
        <v>-0.8675005677046993</v>
      </c>
      <c r="AB440" s="1">
        <f t="shared" si="37"/>
        <v>-0.36435023843598235</v>
      </c>
      <c r="AC440" s="1"/>
      <c r="AD440" s="1"/>
    </row>
    <row r="441" spans="15:30" x14ac:dyDescent="0.25">
      <c r="O441" s="1">
        <f t="shared" ca="1" si="35"/>
        <v>0.40385414922116891</v>
      </c>
      <c r="P441" s="1">
        <f t="shared" ca="1" si="34"/>
        <v>0.85276163511890635</v>
      </c>
      <c r="Z441" s="1">
        <v>1.3300000000000101</v>
      </c>
      <c r="AA441" s="1">
        <f t="shared" si="36"/>
        <v>0.28517894223366996</v>
      </c>
      <c r="AB441" s="1">
        <f t="shared" si="37"/>
        <v>0.37928799317078393</v>
      </c>
      <c r="AC441" s="1"/>
      <c r="AD441" s="1"/>
    </row>
    <row r="442" spans="15:30" x14ac:dyDescent="0.25">
      <c r="O442" s="1">
        <f t="shared" ca="1" si="35"/>
        <v>0.59600982134760871</v>
      </c>
      <c r="P442" s="1">
        <f t="shared" ca="1" si="34"/>
        <v>1.1609951206862923</v>
      </c>
      <c r="Z442" s="1">
        <v>2.3500000000000099</v>
      </c>
      <c r="AA442" s="1">
        <f t="shared" si="36"/>
        <v>0.8544153281560718</v>
      </c>
      <c r="AB442" s="1">
        <f t="shared" si="37"/>
        <v>2.0078760211667772</v>
      </c>
      <c r="AC442" s="1"/>
      <c r="AD442" s="1"/>
    </row>
    <row r="443" spans="15:30" x14ac:dyDescent="0.25">
      <c r="O443" s="1">
        <f t="shared" ca="1" si="35"/>
        <v>0.10180329696684509</v>
      </c>
      <c r="P443" s="1">
        <f t="shared" ca="1" si="34"/>
        <v>0.39565367233586557</v>
      </c>
      <c r="Z443" s="1">
        <v>1.4300000000000099</v>
      </c>
      <c r="AA443" s="1">
        <f t="shared" si="36"/>
        <v>0.35767444427182288</v>
      </c>
      <c r="AB443" s="1">
        <f t="shared" si="37"/>
        <v>0.51147445530871027</v>
      </c>
      <c r="AC443" s="1"/>
      <c r="AD443" s="1"/>
    </row>
    <row r="444" spans="15:30" x14ac:dyDescent="0.25">
      <c r="O444" s="1">
        <f t="shared" ca="1" si="35"/>
        <v>0.44072315271253792</v>
      </c>
      <c r="P444" s="1">
        <f t="shared" ca="1" si="34"/>
        <v>0.90752181496292861</v>
      </c>
      <c r="Z444" s="1">
        <v>2.0000000000000102</v>
      </c>
      <c r="AA444" s="1">
        <f t="shared" si="36"/>
        <v>0.69314718055995039</v>
      </c>
      <c r="AB444" s="1">
        <f t="shared" si="37"/>
        <v>1.3862943611199079</v>
      </c>
      <c r="AC444" s="1"/>
      <c r="AD444" s="1"/>
    </row>
    <row r="445" spans="15:30" x14ac:dyDescent="0.25">
      <c r="O445" s="1">
        <f t="shared" ca="1" si="35"/>
        <v>0.2887347651672969</v>
      </c>
      <c r="P445" s="1">
        <f t="shared" ca="1" si="34"/>
        <v>0.68685958071945885</v>
      </c>
      <c r="Z445" s="1">
        <v>2.1300000000000101</v>
      </c>
      <c r="AA445" s="1">
        <f t="shared" si="36"/>
        <v>0.75612197972133854</v>
      </c>
      <c r="AB445" s="1">
        <f t="shared" si="37"/>
        <v>1.6105398168064586</v>
      </c>
      <c r="AC445" s="1"/>
      <c r="AD445" s="1"/>
    </row>
    <row r="446" spans="15:30" x14ac:dyDescent="0.25">
      <c r="O446" s="1">
        <f t="shared" ca="1" si="35"/>
        <v>0.66503964922911107</v>
      </c>
      <c r="P446" s="1">
        <f t="shared" ca="1" si="34"/>
        <v>1.2940963642158951</v>
      </c>
      <c r="Z446" s="1">
        <v>0.42000000000000998</v>
      </c>
      <c r="AA446" s="1">
        <f t="shared" si="36"/>
        <v>-0.8675005677046993</v>
      </c>
      <c r="AB446" s="1">
        <f t="shared" si="37"/>
        <v>-0.36435023843598235</v>
      </c>
      <c r="AC446" s="1"/>
      <c r="AD446" s="1"/>
    </row>
    <row r="447" spans="15:30" x14ac:dyDescent="0.25">
      <c r="O447" s="1">
        <f t="shared" ca="1" si="35"/>
        <v>0.88426592334483756</v>
      </c>
      <c r="P447" s="1">
        <f t="shared" ca="1" si="34"/>
        <v>1.9624015917679336</v>
      </c>
      <c r="Z447" s="1">
        <v>0.61000000000000998</v>
      </c>
      <c r="AA447" s="1">
        <f t="shared" si="36"/>
        <v>-0.49429632181476374</v>
      </c>
      <c r="AB447" s="1">
        <f t="shared" si="37"/>
        <v>-0.30152075630701081</v>
      </c>
      <c r="AC447" s="1"/>
      <c r="AD447" s="1"/>
    </row>
    <row r="448" spans="15:30" x14ac:dyDescent="0.25">
      <c r="O448" s="1">
        <f t="shared" ca="1" si="35"/>
        <v>0.10909127555305231</v>
      </c>
      <c r="P448" s="1">
        <f t="shared" ca="1" si="34"/>
        <v>0.40902846652322677</v>
      </c>
      <c r="Z448" s="1">
        <v>0.37000000000000999</v>
      </c>
      <c r="AA448" s="1">
        <f t="shared" si="36"/>
        <v>-0.99425227334383992</v>
      </c>
      <c r="AB448" s="1">
        <f t="shared" si="37"/>
        <v>-0.36787334113723069</v>
      </c>
      <c r="AC448" s="1"/>
      <c r="AD448" s="1"/>
    </row>
    <row r="449" spans="15:30" x14ac:dyDescent="0.25">
      <c r="O449" s="1">
        <f t="shared" ca="1" si="35"/>
        <v>0.49972902929619334</v>
      </c>
      <c r="P449" s="1">
        <f t="shared" ca="1" si="34"/>
        <v>0.99854996028007204</v>
      </c>
      <c r="Z449" s="1">
        <v>1.02000000000001</v>
      </c>
      <c r="AA449" s="1">
        <f t="shared" si="36"/>
        <v>1.9802627296189527E-2</v>
      </c>
      <c r="AB449" s="1">
        <f t="shared" si="37"/>
        <v>2.0198679842113515E-2</v>
      </c>
      <c r="AC449" s="1"/>
      <c r="AD449" s="1"/>
    </row>
    <row r="450" spans="15:30" x14ac:dyDescent="0.25">
      <c r="O450" s="1">
        <f t="shared" ca="1" si="35"/>
        <v>0.10774137690022212</v>
      </c>
      <c r="P450" s="1">
        <f t="shared" ca="1" si="34"/>
        <v>0.40657686419502964</v>
      </c>
      <c r="Z450" s="1">
        <v>1.3900000000000099</v>
      </c>
      <c r="AA450" s="1">
        <f t="shared" si="36"/>
        <v>0.32930374714260752</v>
      </c>
      <c r="AB450" s="1">
        <f t="shared" si="37"/>
        <v>0.45773220852822771</v>
      </c>
      <c r="AC450" s="1"/>
      <c r="AD450" s="1"/>
    </row>
    <row r="451" spans="15:30" x14ac:dyDescent="0.25">
      <c r="O451" s="1">
        <f t="shared" ca="1" si="35"/>
        <v>0.93078990002034678</v>
      </c>
      <c r="P451" s="1">
        <f t="shared" ca="1" si="34"/>
        <v>2.2563963563353986</v>
      </c>
      <c r="Z451" s="1">
        <v>1.29000000000001</v>
      </c>
      <c r="AA451" s="1">
        <f t="shared" si="36"/>
        <v>0.25464221837358852</v>
      </c>
      <c r="AB451" s="1">
        <f t="shared" si="37"/>
        <v>0.32848846170193174</v>
      </c>
      <c r="AC451" s="1"/>
      <c r="AD451" s="1"/>
    </row>
    <row r="452" spans="15:30" x14ac:dyDescent="0.25">
      <c r="O452" s="1">
        <f t="shared" ca="1" si="35"/>
        <v>0.79989207138766816</v>
      </c>
      <c r="P452" s="1">
        <f t="shared" ref="P452:P513" ca="1" si="38">_xlfn.GAMMA.INV(O452,O$1,O$2)</f>
        <v>1.6317639570008551</v>
      </c>
      <c r="Z452" s="1">
        <v>1.2000000000000099</v>
      </c>
      <c r="AA452" s="1">
        <f t="shared" si="36"/>
        <v>0.18232155679396292</v>
      </c>
      <c r="AB452" s="1">
        <f t="shared" si="37"/>
        <v>0.21878586815275733</v>
      </c>
      <c r="AC452" s="1"/>
      <c r="AD452" s="1"/>
    </row>
    <row r="453" spans="15:30" x14ac:dyDescent="0.25">
      <c r="O453" s="1">
        <f t="shared" ref="O453:O513" ca="1" si="39">RAND()</f>
        <v>0.86638602006508203</v>
      </c>
      <c r="P453" s="1">
        <f t="shared" ca="1" si="38"/>
        <v>1.8777132588475687</v>
      </c>
      <c r="Z453" s="1">
        <v>0.68000000000001004</v>
      </c>
      <c r="AA453" s="1">
        <f t="shared" ref="AA453:AA513" si="40">LN(Z453)</f>
        <v>-0.38566248081196991</v>
      </c>
      <c r="AB453" s="1">
        <f t="shared" ref="AB453:AB513" si="41">Z453*AA453</f>
        <v>-0.26225048695214342</v>
      </c>
      <c r="AC453" s="1"/>
      <c r="AD453" s="1"/>
    </row>
    <row r="454" spans="15:30" x14ac:dyDescent="0.25">
      <c r="O454" s="1">
        <f t="shared" ca="1" si="39"/>
        <v>5.970938377962598E-2</v>
      </c>
      <c r="P454" s="1">
        <f t="shared" ca="1" si="38"/>
        <v>0.30911674813316192</v>
      </c>
      <c r="Z454" s="1">
        <v>2.0600000000000098</v>
      </c>
      <c r="AA454" s="1">
        <f t="shared" si="40"/>
        <v>0.72270598280149445</v>
      </c>
      <c r="AB454" s="1">
        <f t="shared" si="41"/>
        <v>1.4887743245710856</v>
      </c>
      <c r="AC454" s="1"/>
      <c r="AD454" s="1"/>
    </row>
    <row r="455" spans="15:30" x14ac:dyDescent="0.25">
      <c r="O455" s="1">
        <f t="shared" ca="1" si="39"/>
        <v>0.52360262375579436</v>
      </c>
      <c r="P455" s="1">
        <f t="shared" ca="1" si="38"/>
        <v>1.0369451715621893</v>
      </c>
      <c r="Z455" s="1">
        <v>0.20010000000000999</v>
      </c>
      <c r="AA455" s="1">
        <f t="shared" si="40"/>
        <v>-1.6089380373923994</v>
      </c>
      <c r="AB455" s="1">
        <f t="shared" si="41"/>
        <v>-0.32194850128223518</v>
      </c>
      <c r="AC455" s="1"/>
      <c r="AD455" s="1"/>
    </row>
    <row r="456" spans="15:30" x14ac:dyDescent="0.25">
      <c r="O456" s="1">
        <f t="shared" ca="1" si="39"/>
        <v>0.92411062547617517</v>
      </c>
      <c r="P456" s="1">
        <f t="shared" ca="1" si="38"/>
        <v>2.2046302100801736</v>
      </c>
      <c r="Z456" s="1">
        <v>1.8400000000000101</v>
      </c>
      <c r="AA456" s="1">
        <f t="shared" si="40"/>
        <v>0.60976557162089973</v>
      </c>
      <c r="AB456" s="1">
        <f t="shared" si="41"/>
        <v>1.1219686517824616</v>
      </c>
      <c r="AC456" s="1"/>
      <c r="AD456" s="1"/>
    </row>
    <row r="457" spans="15:30" x14ac:dyDescent="0.25">
      <c r="O457" s="1">
        <f t="shared" ca="1" si="39"/>
        <v>0.6069085187578237</v>
      </c>
      <c r="P457" s="1">
        <f t="shared" ca="1" si="38"/>
        <v>1.1808861934444193</v>
      </c>
      <c r="Z457" s="1">
        <v>0.91020000000001</v>
      </c>
      <c r="AA457" s="1">
        <f t="shared" si="40"/>
        <v>-9.4090923399584497E-2</v>
      </c>
      <c r="AB457" s="1">
        <f t="shared" si="41"/>
        <v>-8.5641558478302751E-2</v>
      </c>
      <c r="AC457" s="1"/>
      <c r="AD457" s="1"/>
    </row>
    <row r="458" spans="15:30" x14ac:dyDescent="0.25">
      <c r="O458" s="1">
        <f t="shared" ca="1" si="39"/>
        <v>0.4189723412803773</v>
      </c>
      <c r="P458" s="1">
        <f t="shared" ca="1" si="38"/>
        <v>0.87505894996597999</v>
      </c>
      <c r="Z458" s="1">
        <v>0.42000000000000998</v>
      </c>
      <c r="AA458" s="1">
        <f t="shared" si="40"/>
        <v>-0.8675005677046993</v>
      </c>
      <c r="AB458" s="1">
        <f t="shared" si="41"/>
        <v>-0.36435023843598235</v>
      </c>
      <c r="AC458" s="1"/>
      <c r="AD458" s="1"/>
    </row>
    <row r="459" spans="15:30" x14ac:dyDescent="0.25">
      <c r="O459" s="1">
        <f t="shared" ca="1" si="39"/>
        <v>0.18565305304714763</v>
      </c>
      <c r="P459" s="1">
        <f t="shared" ca="1" si="38"/>
        <v>0.53528073388969377</v>
      </c>
      <c r="Z459" s="1">
        <v>0.78010000000001001</v>
      </c>
      <c r="AA459" s="1">
        <f t="shared" si="40"/>
        <v>-0.24833316238785677</v>
      </c>
      <c r="AB459" s="1">
        <f t="shared" si="41"/>
        <v>-0.19372469997876957</v>
      </c>
      <c r="AC459" s="1"/>
      <c r="AD459" s="1"/>
    </row>
    <row r="460" spans="15:30" x14ac:dyDescent="0.25">
      <c r="O460" s="1">
        <f t="shared" ca="1" si="39"/>
        <v>0.64213231461532416</v>
      </c>
      <c r="P460" s="1">
        <f t="shared" ca="1" si="38"/>
        <v>1.2479158572795108</v>
      </c>
      <c r="Z460" s="1">
        <v>1.1600000000000099</v>
      </c>
      <c r="AA460" s="1">
        <f t="shared" si="40"/>
        <v>0.14842000511828182</v>
      </c>
      <c r="AB460" s="1">
        <f t="shared" si="41"/>
        <v>0.17216720593720838</v>
      </c>
      <c r="AC460" s="1"/>
      <c r="AD460" s="1"/>
    </row>
    <row r="461" spans="15:30" x14ac:dyDescent="0.25">
      <c r="O461" s="1">
        <f t="shared" ca="1" si="39"/>
        <v>0.74202461174763645</v>
      </c>
      <c r="P461" s="1">
        <f t="shared" ca="1" si="38"/>
        <v>1.4694776668610312</v>
      </c>
      <c r="Z461" s="1">
        <v>1.37</v>
      </c>
      <c r="AA461" s="1">
        <f t="shared" si="40"/>
        <v>0.3148107398400336</v>
      </c>
      <c r="AB461" s="1">
        <f t="shared" si="41"/>
        <v>0.43129071358084609</v>
      </c>
      <c r="AC461" s="1"/>
      <c r="AD461" s="1"/>
    </row>
    <row r="462" spans="15:30" x14ac:dyDescent="0.25">
      <c r="O462" s="1">
        <f t="shared" ca="1" si="39"/>
        <v>0.90304126465791978</v>
      </c>
      <c r="P462" s="1">
        <f t="shared" ca="1" si="38"/>
        <v>2.0651006168647252</v>
      </c>
      <c r="Z462" s="1">
        <v>1.1500000000000099</v>
      </c>
      <c r="AA462" s="1">
        <f t="shared" si="40"/>
        <v>0.13976194237516731</v>
      </c>
      <c r="AB462" s="1">
        <f t="shared" si="41"/>
        <v>0.16072623373144379</v>
      </c>
      <c r="AC462" s="1"/>
      <c r="AD462" s="1"/>
    </row>
    <row r="463" spans="15:30" x14ac:dyDescent="0.25">
      <c r="O463" s="1">
        <f t="shared" ca="1" si="39"/>
        <v>0.39617247508064102</v>
      </c>
      <c r="P463" s="1">
        <f t="shared" ca="1" si="38"/>
        <v>0.841504707930263</v>
      </c>
      <c r="Z463" s="1">
        <v>1.4300000000000099</v>
      </c>
      <c r="AA463" s="1">
        <f t="shared" si="40"/>
        <v>0.35767444427182288</v>
      </c>
      <c r="AB463" s="1">
        <f t="shared" si="41"/>
        <v>0.51147445530871027</v>
      </c>
      <c r="AC463" s="1"/>
      <c r="AD463" s="1"/>
    </row>
    <row r="464" spans="15:30" x14ac:dyDescent="0.25">
      <c r="O464" s="1">
        <f t="shared" ca="1" si="39"/>
        <v>0.33258247350176584</v>
      </c>
      <c r="P464" s="1">
        <f t="shared" ca="1" si="38"/>
        <v>0.74963701300757046</v>
      </c>
      <c r="Z464" s="1">
        <v>0.72010000000000995</v>
      </c>
      <c r="AA464" s="1">
        <f t="shared" si="40"/>
        <v>-0.32836518772730211</v>
      </c>
      <c r="AB464" s="1">
        <f t="shared" si="41"/>
        <v>-0.23645577168243351</v>
      </c>
      <c r="AC464" s="1"/>
      <c r="AD464" s="1"/>
    </row>
    <row r="465" spans="15:30" x14ac:dyDescent="0.25">
      <c r="O465" s="1">
        <f t="shared" ca="1" si="39"/>
        <v>0.23784459163231053</v>
      </c>
      <c r="P465" s="1">
        <f t="shared" ca="1" si="38"/>
        <v>0.61329807831524252</v>
      </c>
      <c r="Z465" s="1">
        <v>0.60010000000000996</v>
      </c>
      <c r="AA465" s="1">
        <f t="shared" si="40"/>
        <v>-0.51065897098665325</v>
      </c>
      <c r="AB465" s="1">
        <f t="shared" si="41"/>
        <v>-0.30644644848909569</v>
      </c>
      <c r="AC465" s="1"/>
      <c r="AD465" s="1"/>
    </row>
    <row r="466" spans="15:30" x14ac:dyDescent="0.25">
      <c r="O466" s="1">
        <f t="shared" ca="1" si="39"/>
        <v>0.1429811157626516</v>
      </c>
      <c r="P466" s="1">
        <f t="shared" ca="1" si="38"/>
        <v>0.46749340347399654</v>
      </c>
      <c r="Z466" s="1">
        <v>1.1100000000000101</v>
      </c>
      <c r="AA466" s="1">
        <f t="shared" si="40"/>
        <v>0.10436001532425186</v>
      </c>
      <c r="AB466" s="1">
        <f t="shared" si="41"/>
        <v>0.11583961700992063</v>
      </c>
      <c r="AC466" s="1"/>
      <c r="AD466" s="1"/>
    </row>
    <row r="467" spans="15:30" x14ac:dyDescent="0.25">
      <c r="O467" s="1">
        <f t="shared" ca="1" si="39"/>
        <v>0.47439494318790776</v>
      </c>
      <c r="P467" s="1">
        <f t="shared" ca="1" si="38"/>
        <v>0.95886312186764766</v>
      </c>
      <c r="Z467" s="1">
        <v>0.85000000000000997</v>
      </c>
      <c r="AA467" s="1">
        <f t="shared" si="40"/>
        <v>-0.16251892949776317</v>
      </c>
      <c r="AB467" s="1">
        <f t="shared" si="41"/>
        <v>-0.13814109007310033</v>
      </c>
      <c r="AC467" s="1"/>
      <c r="AD467" s="1"/>
    </row>
    <row r="468" spans="15:30" x14ac:dyDescent="0.25">
      <c r="O468" s="1">
        <f t="shared" ca="1" si="39"/>
        <v>0.7958969902590427</v>
      </c>
      <c r="P468" s="1">
        <f t="shared" ca="1" si="38"/>
        <v>1.6193753145289898</v>
      </c>
      <c r="Z468" s="1">
        <v>0.75010000000000898</v>
      </c>
      <c r="AA468" s="1">
        <f t="shared" si="40"/>
        <v>-0.28754874800653446</v>
      </c>
      <c r="AB468" s="1">
        <f t="shared" si="41"/>
        <v>-0.21569031587970408</v>
      </c>
      <c r="AC468" s="1"/>
      <c r="AD468" s="1"/>
    </row>
    <row r="469" spans="15:30" x14ac:dyDescent="0.25">
      <c r="O469" s="1">
        <f t="shared" ca="1" si="39"/>
        <v>0.2055504382704324</v>
      </c>
      <c r="P469" s="1">
        <f t="shared" ca="1" si="38"/>
        <v>0.56548632428588896</v>
      </c>
      <c r="Z469" s="1">
        <v>0.41000000000000902</v>
      </c>
      <c r="AA469" s="1">
        <f t="shared" si="40"/>
        <v>-0.89159811928376154</v>
      </c>
      <c r="AB469" s="1">
        <f t="shared" si="41"/>
        <v>-0.36555522890635028</v>
      </c>
      <c r="AC469" s="1"/>
      <c r="AD469" s="1"/>
    </row>
    <row r="470" spans="15:30" x14ac:dyDescent="0.25">
      <c r="O470" s="1">
        <f t="shared" ca="1" si="39"/>
        <v>8.6050233376815388E-2</v>
      </c>
      <c r="P470" s="1">
        <f t="shared" ca="1" si="38"/>
        <v>0.36541328093799025</v>
      </c>
      <c r="Z470" s="1">
        <v>0.77010000000001</v>
      </c>
      <c r="AA470" s="1">
        <f t="shared" si="40"/>
        <v>-0.26123490243691966</v>
      </c>
      <c r="AB470" s="1">
        <f t="shared" si="41"/>
        <v>-0.20117699836667444</v>
      </c>
      <c r="AC470" s="1"/>
      <c r="AD470" s="1"/>
    </row>
    <row r="471" spans="15:30" x14ac:dyDescent="0.25">
      <c r="O471" s="1">
        <f t="shared" ca="1" si="39"/>
        <v>0.42013213549003015</v>
      </c>
      <c r="P471" s="1">
        <f t="shared" ca="1" si="38"/>
        <v>0.87677795428461314</v>
      </c>
      <c r="Z471" s="1">
        <v>0.79000000000000903</v>
      </c>
      <c r="AA471" s="1">
        <f t="shared" si="40"/>
        <v>-0.23572233352105845</v>
      </c>
      <c r="AB471" s="1">
        <f t="shared" si="41"/>
        <v>-0.1862206434816383</v>
      </c>
      <c r="AC471" s="1"/>
      <c r="AD471" s="1"/>
    </row>
    <row r="472" spans="15:30" x14ac:dyDescent="0.25">
      <c r="O472" s="1">
        <f t="shared" ca="1" si="39"/>
        <v>9.6081931090686634E-2</v>
      </c>
      <c r="P472" s="1">
        <f t="shared" ca="1" si="38"/>
        <v>0.38489803775784753</v>
      </c>
      <c r="Z472" s="1">
        <v>0.69000000000000905</v>
      </c>
      <c r="AA472" s="1">
        <f t="shared" si="40"/>
        <v>-0.37106368139081886</v>
      </c>
      <c r="AB472" s="1">
        <f t="shared" si="41"/>
        <v>-0.25603394015966835</v>
      </c>
      <c r="AC472" s="1"/>
      <c r="AD472" s="1"/>
    </row>
    <row r="473" spans="15:30" x14ac:dyDescent="0.25">
      <c r="O473" s="1">
        <f t="shared" ca="1" si="39"/>
        <v>0.6652994508594452</v>
      </c>
      <c r="P473" s="1">
        <f t="shared" ca="1" si="38"/>
        <v>1.2946332990274956</v>
      </c>
      <c r="Z473" s="1">
        <v>1.2501</v>
      </c>
      <c r="AA473" s="1">
        <f t="shared" si="40"/>
        <v>0.22322354811438042</v>
      </c>
      <c r="AB473" s="1">
        <f t="shared" si="41"/>
        <v>0.27905175749778693</v>
      </c>
      <c r="AC473" s="1"/>
      <c r="AD473" s="1"/>
    </row>
    <row r="474" spans="15:30" x14ac:dyDescent="0.25">
      <c r="O474" s="1">
        <f t="shared" ca="1" si="39"/>
        <v>0.54891622694745967</v>
      </c>
      <c r="P474" s="1">
        <f t="shared" ca="1" si="38"/>
        <v>1.0788862683882194</v>
      </c>
      <c r="Z474" s="1">
        <v>1.78000000000001</v>
      </c>
      <c r="AA474" s="1">
        <f t="shared" si="40"/>
        <v>0.57661336430399945</v>
      </c>
      <c r="AB474" s="1">
        <f t="shared" si="41"/>
        <v>1.0263717884611248</v>
      </c>
      <c r="AC474" s="1"/>
      <c r="AD474" s="1"/>
    </row>
    <row r="475" spans="15:30" x14ac:dyDescent="0.25">
      <c r="O475" s="1">
        <f t="shared" ca="1" si="39"/>
        <v>0.39255121441260998</v>
      </c>
      <c r="P475" s="1">
        <f t="shared" ca="1" si="38"/>
        <v>0.83621342726471692</v>
      </c>
      <c r="Z475" s="1">
        <v>2.0200000000000098</v>
      </c>
      <c r="AA475" s="1">
        <f t="shared" si="40"/>
        <v>0.70309751141311827</v>
      </c>
      <c r="AB475" s="1">
        <f t="shared" si="41"/>
        <v>1.4202569730545058</v>
      </c>
      <c r="AC475" s="1"/>
      <c r="AD475" s="1"/>
    </row>
    <row r="476" spans="15:30" x14ac:dyDescent="0.25">
      <c r="O476" s="1">
        <f t="shared" ca="1" si="39"/>
        <v>0.94261329801517957</v>
      </c>
      <c r="P476" s="1">
        <f t="shared" ca="1" si="38"/>
        <v>2.3605993254347073</v>
      </c>
      <c r="Z476" s="1">
        <v>1.1200000000000101</v>
      </c>
      <c r="AA476" s="1">
        <f t="shared" si="40"/>
        <v>0.11332868530701219</v>
      </c>
      <c r="AB476" s="1">
        <f t="shared" si="41"/>
        <v>0.1269281275438548</v>
      </c>
      <c r="AC476" s="1"/>
      <c r="AD476" s="1"/>
    </row>
    <row r="477" spans="15:30" x14ac:dyDescent="0.25">
      <c r="O477" s="1">
        <f t="shared" ca="1" si="39"/>
        <v>0.95320911895822458</v>
      </c>
      <c r="P477" s="1">
        <f t="shared" ca="1" si="38"/>
        <v>2.4726750628507488</v>
      </c>
      <c r="Z477" s="1">
        <v>3.2900000000000098</v>
      </c>
      <c r="AA477" s="1">
        <f t="shared" si="40"/>
        <v>1.1908875647772834</v>
      </c>
      <c r="AB477" s="1">
        <f t="shared" si="41"/>
        <v>3.9180200881172742</v>
      </c>
      <c r="AC477" s="1"/>
      <c r="AD477" s="1"/>
    </row>
    <row r="478" spans="15:30" x14ac:dyDescent="0.25">
      <c r="O478" s="1">
        <f t="shared" ca="1" si="39"/>
        <v>0.4563451547667311</v>
      </c>
      <c r="P478" s="1">
        <f t="shared" ca="1" si="38"/>
        <v>0.9311614453363104</v>
      </c>
      <c r="Z478" s="1">
        <v>2.6002000000000098</v>
      </c>
      <c r="AA478" s="1">
        <f t="shared" si="40"/>
        <v>0.95558836514593504</v>
      </c>
      <c r="AB478" s="1">
        <f t="shared" si="41"/>
        <v>2.4847208670524696</v>
      </c>
      <c r="AC478" s="1"/>
      <c r="AD478" s="1"/>
    </row>
    <row r="479" spans="15:30" x14ac:dyDescent="0.25">
      <c r="O479" s="1">
        <f t="shared" ca="1" si="39"/>
        <v>0.88558675807681686</v>
      </c>
      <c r="P479" s="1">
        <f t="shared" ca="1" si="38"/>
        <v>1.9691142130819272</v>
      </c>
      <c r="Z479" s="1">
        <v>0.78000000000001002</v>
      </c>
      <c r="AA479" s="1">
        <f t="shared" si="40"/>
        <v>-0.24846135929848678</v>
      </c>
      <c r="AB479" s="1">
        <f t="shared" si="41"/>
        <v>-0.19379986025282217</v>
      </c>
      <c r="AC479" s="1"/>
      <c r="AD479" s="1"/>
    </row>
    <row r="480" spans="15:30" x14ac:dyDescent="0.25">
      <c r="O480" s="1">
        <f t="shared" ca="1" si="39"/>
        <v>0.45841690685019487</v>
      </c>
      <c r="P480" s="1">
        <f t="shared" ca="1" si="38"/>
        <v>0.93431898551597736</v>
      </c>
      <c r="Z480" s="1">
        <v>0.76000000000001</v>
      </c>
      <c r="AA480" s="1">
        <f t="shared" si="40"/>
        <v>-0.27443684570174715</v>
      </c>
      <c r="AB480" s="1">
        <f t="shared" si="41"/>
        <v>-0.20857200273333057</v>
      </c>
      <c r="AC480" s="1"/>
      <c r="AD480" s="1"/>
    </row>
    <row r="481" spans="15:30" x14ac:dyDescent="0.25">
      <c r="O481" s="1">
        <f t="shared" ca="1" si="39"/>
        <v>0.65199330010654666</v>
      </c>
      <c r="P481" s="1">
        <f t="shared" ca="1" si="38"/>
        <v>1.2675214125681669</v>
      </c>
      <c r="Z481" s="1">
        <v>1.72000000000001</v>
      </c>
      <c r="AA481" s="1">
        <f t="shared" si="40"/>
        <v>0.54232429082536748</v>
      </c>
      <c r="AB481" s="1">
        <f t="shared" si="41"/>
        <v>0.93279778021963744</v>
      </c>
      <c r="AC481" s="1"/>
      <c r="AD481" s="1"/>
    </row>
    <row r="482" spans="15:30" x14ac:dyDescent="0.25">
      <c r="O482" s="1">
        <f t="shared" ca="1" si="39"/>
        <v>0.7052388148068871</v>
      </c>
      <c r="P482" s="1">
        <f t="shared" ca="1" si="38"/>
        <v>1.381215902253708</v>
      </c>
      <c r="Z482" s="1">
        <v>0.89000000000001001</v>
      </c>
      <c r="AA482" s="1">
        <f t="shared" si="40"/>
        <v>-0.11653381625594028</v>
      </c>
      <c r="AB482" s="1">
        <f t="shared" si="41"/>
        <v>-0.10371509646778801</v>
      </c>
      <c r="AC482" s="1"/>
      <c r="AD482" s="1"/>
    </row>
    <row r="483" spans="15:30" x14ac:dyDescent="0.25">
      <c r="O483" s="1">
        <f t="shared" ca="1" si="39"/>
        <v>0.43072897288237366</v>
      </c>
      <c r="P483" s="1">
        <f t="shared" ca="1" si="38"/>
        <v>0.89254486237911701</v>
      </c>
      <c r="Z483" s="1">
        <v>1.9500000000000099</v>
      </c>
      <c r="AA483" s="1">
        <f t="shared" si="40"/>
        <v>0.66782937257566055</v>
      </c>
      <c r="AB483" s="1">
        <f t="shared" si="41"/>
        <v>1.3022672765225447</v>
      </c>
      <c r="AC483" s="1"/>
      <c r="AD483" s="1"/>
    </row>
    <row r="484" spans="15:30" x14ac:dyDescent="0.25">
      <c r="O484" s="1">
        <f t="shared" ca="1" si="39"/>
        <v>0.83549011606275525</v>
      </c>
      <c r="P484" s="1">
        <f t="shared" ca="1" si="38"/>
        <v>1.7526418397561456</v>
      </c>
      <c r="Z484" s="1">
        <v>0.33000000000001001</v>
      </c>
      <c r="AA484" s="1">
        <f t="shared" si="40"/>
        <v>-1.1086626245215807</v>
      </c>
      <c r="AB484" s="1">
        <f t="shared" si="41"/>
        <v>-0.36585866609213274</v>
      </c>
      <c r="AC484" s="1"/>
      <c r="AD484" s="1"/>
    </row>
    <row r="485" spans="15:30" x14ac:dyDescent="0.25">
      <c r="O485" s="1">
        <f t="shared" ca="1" si="39"/>
        <v>0.67120802735974883</v>
      </c>
      <c r="P485" s="1">
        <f t="shared" ca="1" si="38"/>
        <v>1.3069295110639243</v>
      </c>
      <c r="Z485" s="1">
        <v>0.97040000000001003</v>
      </c>
      <c r="AA485" s="1">
        <f t="shared" si="40"/>
        <v>-3.004692135228634E-2</v>
      </c>
      <c r="AB485" s="1">
        <f t="shared" si="41"/>
        <v>-2.9157532480258964E-2</v>
      </c>
      <c r="AC485" s="1"/>
      <c r="AD485" s="1"/>
    </row>
    <row r="486" spans="15:30" x14ac:dyDescent="0.25">
      <c r="O486" s="1">
        <f t="shared" ca="1" si="39"/>
        <v>0.44176380806351767</v>
      </c>
      <c r="P486" s="1">
        <f t="shared" ca="1" si="38"/>
        <v>0.90908762829514433</v>
      </c>
      <c r="Z486" s="1">
        <v>1.5900000000000101</v>
      </c>
      <c r="AA486" s="1">
        <f t="shared" si="40"/>
        <v>0.4637340162321465</v>
      </c>
      <c r="AB486" s="1">
        <f t="shared" si="41"/>
        <v>0.73733708580911761</v>
      </c>
      <c r="AC486" s="1"/>
      <c r="AD486" s="1"/>
    </row>
    <row r="487" spans="15:30" x14ac:dyDescent="0.25">
      <c r="O487" s="1">
        <f t="shared" ca="1" si="39"/>
        <v>0.19480388984977792</v>
      </c>
      <c r="P487" s="1">
        <f t="shared" ca="1" si="38"/>
        <v>0.54925841048246171</v>
      </c>
      <c r="Z487" s="1">
        <v>1.07010000000001</v>
      </c>
      <c r="AA487" s="1">
        <f t="shared" si="40"/>
        <v>6.7752102050827864E-2</v>
      </c>
      <c r="AB487" s="1">
        <f t="shared" si="41"/>
        <v>7.250152440459158E-2</v>
      </c>
      <c r="AC487" s="1"/>
      <c r="AD487" s="1"/>
    </row>
    <row r="488" spans="15:30" x14ac:dyDescent="0.25">
      <c r="O488" s="1">
        <f t="shared" ca="1" si="39"/>
        <v>6.7005918222987515E-2</v>
      </c>
      <c r="P488" s="1">
        <f t="shared" ca="1" si="38"/>
        <v>0.3256321831133564</v>
      </c>
      <c r="Z488" s="1">
        <v>0.99010000000000997</v>
      </c>
      <c r="AA488" s="1">
        <f t="shared" si="40"/>
        <v>-9.9493308536580099E-3</v>
      </c>
      <c r="AB488" s="1">
        <f t="shared" si="41"/>
        <v>-9.8508324782068946E-3</v>
      </c>
      <c r="AC488" s="1"/>
      <c r="AD488" s="1"/>
    </row>
    <row r="489" spans="15:30" x14ac:dyDescent="0.25">
      <c r="O489" s="1">
        <f t="shared" ca="1" si="39"/>
        <v>0.87848789934276772</v>
      </c>
      <c r="P489" s="1">
        <f t="shared" ca="1" si="38"/>
        <v>1.9338237957900826</v>
      </c>
      <c r="Z489" s="1">
        <v>1.73000000000001</v>
      </c>
      <c r="AA489" s="1">
        <f t="shared" si="40"/>
        <v>0.54812140850969338</v>
      </c>
      <c r="AB489" s="1">
        <f t="shared" si="41"/>
        <v>0.94825003672177499</v>
      </c>
      <c r="AC489" s="1"/>
      <c r="AD489" s="1"/>
    </row>
    <row r="490" spans="15:30" x14ac:dyDescent="0.25">
      <c r="O490" s="1">
        <f t="shared" ca="1" si="39"/>
        <v>0.28555929473374264</v>
      </c>
      <c r="P490" s="1">
        <f t="shared" ca="1" si="38"/>
        <v>0.68230494648613715</v>
      </c>
      <c r="Z490" s="1">
        <v>3.53000000000001</v>
      </c>
      <c r="AA490" s="1">
        <f t="shared" si="40"/>
        <v>1.2612978709452083</v>
      </c>
      <c r="AB490" s="1">
        <f t="shared" si="41"/>
        <v>4.4523814844365983</v>
      </c>
      <c r="AC490" s="1"/>
      <c r="AD490" s="1"/>
    </row>
    <row r="491" spans="15:30" x14ac:dyDescent="0.25">
      <c r="O491" s="1">
        <f t="shared" ca="1" si="39"/>
        <v>0.89030545829512087</v>
      </c>
      <c r="P491" s="1">
        <f t="shared" ca="1" si="38"/>
        <v>1.9936798407089242</v>
      </c>
      <c r="Z491" s="1">
        <v>0.35010000000001001</v>
      </c>
      <c r="AA491" s="1">
        <f t="shared" si="40"/>
        <v>-1.0495364510214884</v>
      </c>
      <c r="AB491" s="1">
        <f t="shared" si="41"/>
        <v>-0.36744271150263358</v>
      </c>
      <c r="AC491" s="1"/>
      <c r="AD491" s="1"/>
    </row>
    <row r="492" spans="15:30" x14ac:dyDescent="0.25">
      <c r="O492" s="1">
        <f t="shared" ca="1" si="39"/>
        <v>0.12772770096363584</v>
      </c>
      <c r="P492" s="1">
        <f t="shared" ca="1" si="38"/>
        <v>0.44183828292997329</v>
      </c>
      <c r="Z492" s="1">
        <v>0.78000000000001002</v>
      </c>
      <c r="AA492" s="1">
        <f t="shared" si="40"/>
        <v>-0.24846135929848678</v>
      </c>
      <c r="AB492" s="1">
        <f t="shared" si="41"/>
        <v>-0.19379986025282217</v>
      </c>
      <c r="AC492" s="1"/>
      <c r="AD492" s="1"/>
    </row>
    <row r="493" spans="15:30" x14ac:dyDescent="0.25">
      <c r="O493" s="1">
        <f t="shared" ca="1" si="39"/>
        <v>0.35334099749391412</v>
      </c>
      <c r="P493" s="1">
        <f t="shared" ca="1" si="38"/>
        <v>0.77943238864410191</v>
      </c>
      <c r="Z493" s="1">
        <v>0.88000000000001</v>
      </c>
      <c r="AA493" s="1">
        <f t="shared" si="40"/>
        <v>-0.12783337150987353</v>
      </c>
      <c r="AB493" s="1">
        <f t="shared" si="41"/>
        <v>-0.11249336692868998</v>
      </c>
      <c r="AC493" s="1"/>
      <c r="AD493" s="1"/>
    </row>
    <row r="494" spans="15:30" x14ac:dyDescent="0.25">
      <c r="O494" s="1">
        <f t="shared" ca="1" si="39"/>
        <v>2.4603665934003538E-2</v>
      </c>
      <c r="P494" s="1">
        <f t="shared" ca="1" si="38"/>
        <v>0.21073342003540346</v>
      </c>
      <c r="Z494" s="1">
        <v>0.65000000000001001</v>
      </c>
      <c r="AA494" s="1">
        <f t="shared" si="40"/>
        <v>-0.43078291609243885</v>
      </c>
      <c r="AB494" s="1">
        <f t="shared" si="41"/>
        <v>-0.28000889546008956</v>
      </c>
      <c r="AC494" s="1"/>
      <c r="AD494" s="1"/>
    </row>
    <row r="495" spans="15:30" x14ac:dyDescent="0.25">
      <c r="O495" s="1">
        <f t="shared" ca="1" si="39"/>
        <v>0.89613992533870879</v>
      </c>
      <c r="P495" s="1">
        <f t="shared" ca="1" si="38"/>
        <v>2.0254102582594942</v>
      </c>
      <c r="Z495" s="1">
        <v>1.0800000000000101</v>
      </c>
      <c r="AA495" s="1">
        <f t="shared" si="40"/>
        <v>7.6961041136137637E-2</v>
      </c>
      <c r="AB495" s="1">
        <f t="shared" si="41"/>
        <v>8.3117924427029422E-2</v>
      </c>
      <c r="AC495" s="1"/>
      <c r="AD495" s="1"/>
    </row>
    <row r="496" spans="15:30" x14ac:dyDescent="0.25">
      <c r="O496" s="1">
        <f t="shared" ca="1" si="39"/>
        <v>0.93397214338006851</v>
      </c>
      <c r="P496" s="1">
        <f t="shared" ca="1" si="38"/>
        <v>2.2827081705082515</v>
      </c>
      <c r="Z496" s="1">
        <v>0.58000000000000995</v>
      </c>
      <c r="AA496" s="1">
        <f t="shared" si="40"/>
        <v>-0.54472717544165483</v>
      </c>
      <c r="AB496" s="1">
        <f t="shared" si="41"/>
        <v>-0.31594176175616523</v>
      </c>
      <c r="AC496" s="1"/>
      <c r="AD496" s="1"/>
    </row>
    <row r="497" spans="15:30" x14ac:dyDescent="0.25">
      <c r="O497" s="1">
        <f t="shared" ca="1" si="39"/>
        <v>0.56638298218954741</v>
      </c>
      <c r="P497" s="1">
        <f t="shared" ca="1" si="38"/>
        <v>1.1086682057224657</v>
      </c>
      <c r="Z497" s="1">
        <v>1.61</v>
      </c>
      <c r="AA497" s="1">
        <f t="shared" si="40"/>
        <v>0.47623417899637172</v>
      </c>
      <c r="AB497" s="1">
        <f t="shared" si="41"/>
        <v>0.76673702818415845</v>
      </c>
      <c r="AC497" s="1"/>
      <c r="AD497" s="1"/>
    </row>
    <row r="498" spans="15:30" x14ac:dyDescent="0.25">
      <c r="O498" s="1">
        <f t="shared" ca="1" si="39"/>
        <v>0.4687580892423906</v>
      </c>
      <c r="P498" s="1">
        <f t="shared" ca="1" si="38"/>
        <v>0.95016427497223499</v>
      </c>
      <c r="Z498" s="1">
        <v>1.3600000000000101</v>
      </c>
      <c r="AA498" s="1">
        <f t="shared" si="40"/>
        <v>0.30748469974796805</v>
      </c>
      <c r="AB498" s="1">
        <f t="shared" si="41"/>
        <v>0.41817919165723966</v>
      </c>
      <c r="AC498" s="1"/>
      <c r="AD498" s="1"/>
    </row>
    <row r="499" spans="15:30" x14ac:dyDescent="0.25">
      <c r="O499" s="1">
        <f t="shared" ca="1" si="39"/>
        <v>0.41421246207585527</v>
      </c>
      <c r="P499" s="1">
        <f t="shared" ca="1" si="38"/>
        <v>0.86801708088277985</v>
      </c>
      <c r="Z499" s="1">
        <v>1.27000000000001</v>
      </c>
      <c r="AA499" s="1">
        <f t="shared" si="40"/>
        <v>0.23901690047050778</v>
      </c>
      <c r="AB499" s="1">
        <f t="shared" si="41"/>
        <v>0.30355146359754726</v>
      </c>
      <c r="AC499" s="1"/>
      <c r="AD499" s="1"/>
    </row>
    <row r="500" spans="15:30" x14ac:dyDescent="0.25">
      <c r="O500" s="1">
        <f t="shared" ca="1" si="39"/>
        <v>0.61095899611803994</v>
      </c>
      <c r="P500" s="1">
        <f t="shared" ca="1" si="38"/>
        <v>1.1883745958254368</v>
      </c>
      <c r="Z500" s="1">
        <v>1.58020000000001</v>
      </c>
      <c r="AA500" s="1">
        <f t="shared" si="40"/>
        <v>0.45755142130650223</v>
      </c>
      <c r="AB500" s="1">
        <f t="shared" si="41"/>
        <v>0.72302275594853938</v>
      </c>
      <c r="AC500" s="1"/>
      <c r="AD500" s="1"/>
    </row>
    <row r="501" spans="15:30" x14ac:dyDescent="0.25">
      <c r="O501" s="1">
        <f t="shared" ca="1" si="39"/>
        <v>0.26447343981813409</v>
      </c>
      <c r="P501" s="1">
        <f t="shared" ca="1" si="38"/>
        <v>0.65196963591443757</v>
      </c>
      <c r="Z501" s="1">
        <v>2.4402000000000101</v>
      </c>
      <c r="AA501" s="1">
        <f t="shared" si="40"/>
        <v>0.89208000315910096</v>
      </c>
      <c r="AB501" s="1">
        <f t="shared" si="41"/>
        <v>2.1768536237088472</v>
      </c>
      <c r="AC501" s="1"/>
      <c r="AD501" s="1"/>
    </row>
    <row r="502" spans="15:30" x14ac:dyDescent="0.25">
      <c r="O502" s="1">
        <f t="shared" ca="1" si="39"/>
        <v>0.1491969008268299</v>
      </c>
      <c r="P502" s="1">
        <f t="shared" ca="1" si="38"/>
        <v>0.47769563598150394</v>
      </c>
      <c r="Z502" s="1">
        <v>1.22000000000001</v>
      </c>
      <c r="AA502" s="1">
        <f t="shared" si="40"/>
        <v>0.19885085874517336</v>
      </c>
      <c r="AB502" s="1">
        <f t="shared" si="41"/>
        <v>0.24259804766911347</v>
      </c>
      <c r="AC502" s="1"/>
      <c r="AD502" s="1"/>
    </row>
    <row r="503" spans="15:30" x14ac:dyDescent="0.25">
      <c r="O503" s="1">
        <f t="shared" ca="1" si="39"/>
        <v>0.92233509927922752</v>
      </c>
      <c r="P503" s="1">
        <f t="shared" ca="1" si="38"/>
        <v>2.1915784510374818</v>
      </c>
      <c r="Z503" s="1">
        <v>1.6801000000000099</v>
      </c>
      <c r="AA503" s="1">
        <f t="shared" si="40"/>
        <v>0.51885331545322566</v>
      </c>
      <c r="AB503" s="1">
        <f t="shared" si="41"/>
        <v>0.87172545529296963</v>
      </c>
      <c r="AC503" s="1"/>
      <c r="AD503" s="1"/>
    </row>
    <row r="504" spans="15:30" x14ac:dyDescent="0.25">
      <c r="O504" s="1">
        <f t="shared" ca="1" si="39"/>
        <v>3.2384657059907229E-2</v>
      </c>
      <c r="P504" s="1">
        <f t="shared" ca="1" si="38"/>
        <v>0.23664827922748824</v>
      </c>
      <c r="Z504" s="1">
        <v>0.48000000000000898</v>
      </c>
      <c r="AA504" s="1">
        <f t="shared" si="40"/>
        <v>-0.73396917508018178</v>
      </c>
      <c r="AB504" s="1">
        <f t="shared" si="41"/>
        <v>-0.35230520403849386</v>
      </c>
      <c r="AC504" s="1"/>
      <c r="AD504" s="1"/>
    </row>
    <row r="505" spans="15:30" x14ac:dyDescent="0.25">
      <c r="O505" s="1">
        <f t="shared" ca="1" si="39"/>
        <v>0.91245831044736059</v>
      </c>
      <c r="P505" s="1">
        <f t="shared" ca="1" si="38"/>
        <v>2.1236318983854141</v>
      </c>
      <c r="Z505" s="1">
        <v>0.18000000000000899</v>
      </c>
      <c r="AA505" s="1">
        <f t="shared" si="40"/>
        <v>-1.7147984280918767</v>
      </c>
      <c r="AB505" s="1">
        <f t="shared" si="41"/>
        <v>-0.30866371705655321</v>
      </c>
      <c r="AC505" s="1"/>
      <c r="AD505" s="1"/>
    </row>
    <row r="506" spans="15:30" x14ac:dyDescent="0.25">
      <c r="O506" s="1">
        <f t="shared" ca="1" si="39"/>
        <v>0.43409667018266151</v>
      </c>
      <c r="P506" s="1">
        <f t="shared" ca="1" si="38"/>
        <v>0.8975795531721904</v>
      </c>
      <c r="Z506" s="1">
        <v>1.02</v>
      </c>
      <c r="AA506" s="1">
        <f t="shared" si="40"/>
        <v>1.980262729617973E-2</v>
      </c>
      <c r="AB506" s="1">
        <f t="shared" si="41"/>
        <v>2.0198679842103325E-2</v>
      </c>
      <c r="AC506" s="1"/>
      <c r="AD506" s="1"/>
    </row>
    <row r="507" spans="15:30" x14ac:dyDescent="0.25">
      <c r="O507" s="1">
        <f t="shared" ca="1" si="39"/>
        <v>7.2829796221025589E-3</v>
      </c>
      <c r="P507" s="1">
        <f t="shared" ca="1" si="38"/>
        <v>0.12862035945134229</v>
      </c>
      <c r="Z507" s="1">
        <v>0.46000000000000901</v>
      </c>
      <c r="AA507" s="1">
        <f t="shared" si="40"/>
        <v>-0.77652878949897675</v>
      </c>
      <c r="AB507" s="1">
        <f t="shared" si="41"/>
        <v>-0.35720324316953628</v>
      </c>
      <c r="AC507" s="1"/>
      <c r="AD507" s="1"/>
    </row>
    <row r="508" spans="15:30" x14ac:dyDescent="0.25">
      <c r="O508" s="1">
        <f t="shared" ca="1" si="39"/>
        <v>0.77195900246130522</v>
      </c>
      <c r="P508" s="1">
        <f t="shared" ca="1" si="38"/>
        <v>1.5491526104866986</v>
      </c>
      <c r="Z508" s="1">
        <v>0.68000000000000904</v>
      </c>
      <c r="AA508" s="1">
        <f t="shared" si="40"/>
        <v>-0.38566248081197135</v>
      </c>
      <c r="AB508" s="1">
        <f t="shared" si="41"/>
        <v>-0.26225048695214398</v>
      </c>
      <c r="AC508" s="1"/>
      <c r="AD508" s="1"/>
    </row>
    <row r="509" spans="15:30" x14ac:dyDescent="0.25">
      <c r="O509" s="1">
        <f t="shared" ca="1" si="39"/>
        <v>0.97795382295410449</v>
      </c>
      <c r="P509" s="1">
        <f t="shared" ca="1" si="38"/>
        <v>2.8750556953019006</v>
      </c>
      <c r="Z509" s="1">
        <v>1.65</v>
      </c>
      <c r="AA509" s="1">
        <f t="shared" si="40"/>
        <v>0.50077528791248915</v>
      </c>
      <c r="AB509" s="1">
        <f t="shared" si="41"/>
        <v>0.82627922505560703</v>
      </c>
      <c r="AC509" s="1"/>
      <c r="AD509" s="1"/>
    </row>
    <row r="510" spans="15:30" x14ac:dyDescent="0.25">
      <c r="O510" s="1">
        <f t="shared" ca="1" si="39"/>
        <v>0.92002723033476008</v>
      </c>
      <c r="P510" s="1">
        <f t="shared" ca="1" si="38"/>
        <v>2.1750185015848578</v>
      </c>
      <c r="Z510" s="1">
        <v>0.74000000000000898</v>
      </c>
      <c r="AA510" s="1">
        <f t="shared" si="40"/>
        <v>-0.30110509278390946</v>
      </c>
      <c r="AB510" s="1">
        <f t="shared" si="41"/>
        <v>-0.2228177686600957</v>
      </c>
      <c r="AC510" s="1"/>
      <c r="AD510" s="1"/>
    </row>
    <row r="511" spans="15:30" x14ac:dyDescent="0.25">
      <c r="O511" s="1">
        <f t="shared" ca="1" si="39"/>
        <v>0.52384032544746373</v>
      </c>
      <c r="P511" s="1">
        <f t="shared" ca="1" si="38"/>
        <v>1.0373328376821815</v>
      </c>
      <c r="Z511" s="1">
        <v>1.4</v>
      </c>
      <c r="AA511" s="1">
        <f t="shared" si="40"/>
        <v>0.33647223662121289</v>
      </c>
      <c r="AB511" s="1">
        <f t="shared" si="41"/>
        <v>0.47106113126969801</v>
      </c>
      <c r="AC511" s="1"/>
      <c r="AD511" s="1"/>
    </row>
    <row r="512" spans="15:30" x14ac:dyDescent="0.25">
      <c r="O512" s="1">
        <f t="shared" ca="1" si="39"/>
        <v>3.4970254452960758E-2</v>
      </c>
      <c r="P512" s="1">
        <f t="shared" ca="1" si="38"/>
        <v>0.24454292420921103</v>
      </c>
      <c r="Z512" s="1">
        <v>0.510000000000009</v>
      </c>
      <c r="AA512" s="1">
        <f t="shared" si="40"/>
        <v>-0.67334455326374798</v>
      </c>
      <c r="AB512" s="1">
        <f t="shared" si="41"/>
        <v>-0.34340572216451754</v>
      </c>
      <c r="AC512" s="1"/>
      <c r="AD512" s="1"/>
    </row>
    <row r="513" spans="15:34" x14ac:dyDescent="0.25">
      <c r="O513" s="1">
        <f t="shared" ca="1" si="39"/>
        <v>0.8582943003267276</v>
      </c>
      <c r="P513" s="1">
        <f t="shared" ca="1" si="38"/>
        <v>1.84267044146352</v>
      </c>
      <c r="Z513" s="1">
        <v>7.78000000000001</v>
      </c>
      <c r="AA513" s="1">
        <f t="shared" si="40"/>
        <v>2.0515563381903017</v>
      </c>
      <c r="AB513" s="1">
        <f t="shared" si="41"/>
        <v>15.961108311120567</v>
      </c>
      <c r="AC513" s="1"/>
      <c r="AD513" s="1"/>
      <c r="AF513" s="1"/>
      <c r="AG513" s="1"/>
      <c r="AH513" s="1"/>
    </row>
  </sheetData>
  <autoFilter ref="Z3:AB513" xr:uid="{0D633235-E203-9D44-9A99-D92AF55BC207}"/>
  <mergeCells count="2">
    <mergeCell ref="AE2:AG2"/>
    <mergeCell ref="AH2:AJ2"/>
  </mergeCells>
  <hyperlinks>
    <hyperlink ref="AE1" r:id="rId1" location="Parameter_estimation" xr:uid="{2096C673-2BEE-B34A-B9CE-EADAB82C457A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JKL</vt:lpstr>
      <vt:lpstr>STL</vt:lpstr>
      <vt:lpstr>STL Gamma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2022-07-27T21:14:50Z</dcterms:created>
  <dcterms:modified xsi:type="dcterms:W3CDTF">2022-08-01T15:30:26Z</dcterms:modified>
</cp:coreProperties>
</file>