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ebextensions/taskpanes.xml" ContentType="application/vnd.ms-office.webextensiontaskpan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6" Type="http://schemas.openxmlformats.org/officeDocument/2006/relationships/extended-properties" Target="docProps/app.xml"/><Relationship Id="rId5" Type="http://schemas.openxmlformats.org/package/2006/relationships/metadata/core-properties" Target="docProps/core.xml"/><Relationship Id="rId4" Type="http://schemas.microsoft.com/office/2011/relationships/webextensiontaskpanes" Target="xl/webextensions/taskpanes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600" yWindow="90" windowWidth="19245" windowHeight="8760"/>
  </bookViews>
  <sheets>
    <sheet name="Sortable_results" sheetId="20" r:id="rId1"/>
    <sheet name="WeeklyReturnFactors" sheetId="19" state="hidden" r:id="rId2"/>
    <sheet name="ParticipantPortfolios" sheetId="18" state="hidden" r:id="rId3"/>
    <sheet name="ETFreturnFactors" sheetId="17" state="hidden" r:id="rId4"/>
    <sheet name="ETFadjPrices" sheetId="21" state="hidden" r:id="rId5"/>
  </sheets>
  <definedNames>
    <definedName name="_xlnm._FilterDatabase" localSheetId="0" hidden="1">Sortable_results!$B$4:$J$123</definedName>
    <definedName name="Annualized_Volatility">WeeklyReturnFactors!$AB$2:$AB$120</definedName>
    <definedName name="as_of_date">Sortable_results!$G$2</definedName>
    <definedName name="Cumul">Sortable_results!$C$5:$C$123</definedName>
    <definedName name="Cumulative">WeeklyReturnFactors!$AA$2:$AA$120</definedName>
    <definedName name="Cumulative_Return">WeeklyReturnFactors!$AA$2:$AA$120</definedName>
    <definedName name="Ineligible">ParticipantPortfolios!$Q$4:$Q$6</definedName>
    <definedName name="Participant">ParticipantPortfolios!$A$2:$A$120</definedName>
    <definedName name="Portfolio_Manager">WeeklyReturnFactors!$A$2:$A$120</definedName>
    <definedName name="Portfolios">OFFSET(ParticipantPortfolios!$B$2,0,0,COUNTA(ParticipantPortfolios!XFD:XFD)-1,10)</definedName>
    <definedName name="Ratio" localSheetId="1">WeeklyReturnFactors!$AC$2:$AC$120</definedName>
    <definedName name="Ratio">Sortable_results!$I$5:$I$123</definedName>
    <definedName name="Return">Sortable_results!$C$5:$C$123</definedName>
    <definedName name="Returns">OFFSET(ETFreturnFactors!$B$2,0,0,COUNT(ETFreturnFactors!$B$2:$B$26),10)</definedName>
    <definedName name="Reward_Risk_Ratio">WeeklyReturnFactors!$AC$2:$AC$120</definedName>
    <definedName name="TB1_">ParticipantPortfolios!$M$2:$M$120</definedName>
    <definedName name="TB2_">ParticipantPortfolios!$N$2:$N$120</definedName>
    <definedName name="TB3_">ParticipantPortfolios!$O$2:$O$120</definedName>
    <definedName name="Volatility">Sortable_results!$F$5:$F$123</definedName>
  </definedNames>
  <calcPr calcId="125725"/>
</workbook>
</file>

<file path=xl/calcChain.xml><?xml version="1.0" encoding="utf-8"?>
<calcChain xmlns="http://schemas.openxmlformats.org/spreadsheetml/2006/main">
  <c r="K26" i="17"/>
  <c r="J26"/>
  <c r="I26"/>
  <c r="H26"/>
  <c r="G26"/>
  <c r="F26"/>
  <c r="E26"/>
  <c r="D26"/>
  <c r="C26"/>
  <c r="B26"/>
  <c r="K25"/>
  <c r="J25"/>
  <c r="I25"/>
  <c r="H25"/>
  <c r="G25"/>
  <c r="F25"/>
  <c r="E25"/>
  <c r="D25"/>
  <c r="C25"/>
  <c r="B25"/>
  <c r="K24"/>
  <c r="J24"/>
  <c r="I24"/>
  <c r="H24"/>
  <c r="G24"/>
  <c r="F24"/>
  <c r="E24"/>
  <c r="D24"/>
  <c r="C24"/>
  <c r="B24"/>
  <c r="K23"/>
  <c r="J23"/>
  <c r="I23"/>
  <c r="H23"/>
  <c r="G23"/>
  <c r="F23"/>
  <c r="E23"/>
  <c r="D23"/>
  <c r="C23"/>
  <c r="B23"/>
  <c r="K22" l="1"/>
  <c r="J22"/>
  <c r="I22"/>
  <c r="H22"/>
  <c r="G22"/>
  <c r="F22"/>
  <c r="E22"/>
  <c r="D22"/>
  <c r="C22"/>
  <c r="B22"/>
  <c r="B2" i="19" l="1" a="1"/>
  <c r="M3" i="21"/>
  <c r="U96" i="19" l="1"/>
  <c r="H113"/>
  <c r="Y104"/>
  <c r="O117"/>
  <c r="S110"/>
  <c r="V99"/>
  <c r="L115"/>
  <c r="P108"/>
  <c r="R119"/>
  <c r="W112"/>
  <c r="D104"/>
  <c r="G12"/>
  <c r="N30"/>
  <c r="D43"/>
  <c r="C51"/>
  <c r="C59"/>
  <c r="C67"/>
  <c r="T72"/>
  <c r="T75"/>
  <c r="Y78"/>
  <c r="X81"/>
  <c r="X84"/>
  <c r="C88"/>
  <c r="R90"/>
  <c r="Y92"/>
  <c r="I95"/>
  <c r="N97"/>
  <c r="P99"/>
  <c r="H101"/>
  <c r="Z102"/>
  <c r="S104"/>
  <c r="K106"/>
  <c r="F6"/>
  <c r="C27"/>
  <c r="M41"/>
  <c r="M49"/>
  <c r="K57"/>
  <c r="W65"/>
  <c r="H72"/>
  <c r="H75"/>
  <c r="I78"/>
  <c r="H81"/>
  <c r="H84"/>
  <c r="M87"/>
  <c r="G90"/>
  <c r="O92"/>
  <c r="W94"/>
  <c r="C97"/>
  <c r="F99"/>
  <c r="X100"/>
  <c r="Q102"/>
  <c r="I104"/>
  <c r="B106"/>
  <c r="T107"/>
  <c r="Q118"/>
  <c r="X116"/>
  <c r="F115"/>
  <c r="N113"/>
  <c r="U111"/>
  <c r="C110"/>
  <c r="K108"/>
  <c r="K105"/>
  <c r="Z101"/>
  <c r="N98"/>
  <c r="B94"/>
  <c r="J89"/>
  <c r="F83"/>
  <c r="G77"/>
  <c r="K70"/>
  <c r="M54"/>
  <c r="U37"/>
  <c r="N94"/>
  <c r="Z89"/>
  <c r="C84"/>
  <c r="W77"/>
  <c r="V71"/>
  <c r="T56"/>
  <c r="J40"/>
  <c r="B2"/>
  <c r="J118"/>
  <c r="Q116"/>
  <c r="Y114"/>
  <c r="G113"/>
  <c r="N111"/>
  <c r="V109"/>
  <c r="D108"/>
  <c r="X104"/>
  <c r="N101"/>
  <c r="W97"/>
  <c r="G93"/>
  <c r="I88"/>
  <c r="J82"/>
  <c r="E76"/>
  <c r="D68"/>
  <c r="G52"/>
  <c r="T32"/>
  <c r="L119"/>
  <c r="S117"/>
  <c r="Z115"/>
  <c r="I114"/>
  <c r="P112"/>
  <c r="W110"/>
  <c r="F109"/>
  <c r="B107"/>
  <c r="Q103"/>
  <c r="G100"/>
  <c r="E96"/>
  <c r="N91"/>
  <c r="Z85"/>
  <c r="Z79"/>
  <c r="Z73"/>
  <c r="Y61"/>
  <c r="B46"/>
  <c r="H20"/>
  <c r="S97"/>
  <c r="Z95"/>
  <c r="I94"/>
  <c r="P92"/>
  <c r="W90"/>
  <c r="Y88"/>
  <c r="U86"/>
  <c r="M84"/>
  <c r="E82"/>
  <c r="Y79"/>
  <c r="R77"/>
  <c r="I75"/>
  <c r="D73"/>
  <c r="Y69"/>
  <c r="Q63"/>
  <c r="W57"/>
  <c r="S51"/>
  <c r="M45"/>
  <c r="M39"/>
  <c r="F28"/>
  <c r="F14"/>
  <c r="D89"/>
  <c r="L87"/>
  <c r="S85"/>
  <c r="Z83"/>
  <c r="I82"/>
  <c r="P80"/>
  <c r="W78"/>
  <c r="F77"/>
  <c r="M75"/>
  <c r="T73"/>
  <c r="C72"/>
  <c r="S68"/>
  <c r="F64"/>
  <c r="P59"/>
  <c r="C55"/>
  <c r="N50"/>
  <c r="Y45"/>
  <c r="K41"/>
  <c r="Z34"/>
  <c r="W25"/>
  <c r="Z15"/>
  <c r="M71"/>
  <c r="Q69"/>
  <c r="K67"/>
  <c r="C65"/>
  <c r="U62"/>
  <c r="O60"/>
  <c r="H58"/>
  <c r="Y55"/>
  <c r="S53"/>
  <c r="L51"/>
  <c r="E49"/>
  <c r="X46"/>
  <c r="P44"/>
  <c r="I42"/>
  <c r="Y39"/>
  <c r="O36"/>
  <c r="F32"/>
  <c r="Q27"/>
  <c r="C23"/>
  <c r="K18"/>
  <c r="E11"/>
  <c r="D3"/>
  <c r="E70"/>
  <c r="W67"/>
  <c r="O65"/>
  <c r="I63"/>
  <c r="B61"/>
  <c r="T58"/>
  <c r="N56"/>
  <c r="F54"/>
  <c r="X51"/>
  <c r="R49"/>
  <c r="Z114"/>
  <c r="E108"/>
  <c r="H119"/>
  <c r="L112"/>
  <c r="H103"/>
  <c r="D117"/>
  <c r="I110"/>
  <c r="Z98"/>
  <c r="O114"/>
  <c r="N107"/>
  <c r="B6"/>
  <c r="Z26"/>
  <c r="V40"/>
  <c r="W48"/>
  <c r="V56"/>
  <c r="V64"/>
  <c r="D72"/>
  <c r="D75"/>
  <c r="C78"/>
  <c r="G81"/>
  <c r="G84"/>
  <c r="F87"/>
  <c r="F90"/>
  <c r="K92"/>
  <c r="R94"/>
  <c r="B97"/>
  <c r="E99"/>
  <c r="W100"/>
  <c r="O102"/>
  <c r="H104"/>
  <c r="Z105"/>
  <c r="R107"/>
  <c r="R23"/>
  <c r="R38"/>
  <c r="Q47"/>
  <c r="Q55"/>
  <c r="P63"/>
  <c r="H71"/>
  <c r="M74"/>
  <c r="L77"/>
  <c r="Q80"/>
  <c r="Q83"/>
  <c r="Q86"/>
  <c r="T89"/>
  <c r="Y91"/>
  <c r="G94"/>
  <c r="P96"/>
  <c r="U98"/>
  <c r="M100"/>
  <c r="F102"/>
  <c r="X103"/>
  <c r="P105"/>
  <c r="I107"/>
  <c r="B119"/>
  <c r="J117"/>
  <c r="Q115"/>
  <c r="X113"/>
  <c r="G112"/>
  <c r="N110"/>
  <c r="U108"/>
  <c r="G106"/>
  <c r="V102"/>
  <c r="L99"/>
  <c r="D95"/>
  <c r="Q90"/>
  <c r="S84"/>
  <c r="R78"/>
  <c r="S72"/>
  <c r="N58"/>
  <c r="B42"/>
  <c r="H10"/>
  <c r="D91"/>
  <c r="N85"/>
  <c r="N79"/>
  <c r="K73"/>
  <c r="G60"/>
  <c r="J44"/>
  <c r="O17"/>
  <c r="U118"/>
  <c r="C117"/>
  <c r="J115"/>
  <c r="R113"/>
  <c r="Y111"/>
  <c r="G110"/>
  <c r="O108"/>
  <c r="T105"/>
  <c r="J102"/>
  <c r="Y98"/>
  <c r="M94"/>
  <c r="V89"/>
  <c r="U83"/>
  <c r="V77"/>
  <c r="R71"/>
  <c r="S55"/>
  <c r="O39"/>
  <c r="V119"/>
  <c r="E118"/>
  <c r="L116"/>
  <c r="S114"/>
  <c r="B113"/>
  <c r="I111"/>
  <c r="P109"/>
  <c r="X107"/>
  <c r="M104"/>
  <c r="C101"/>
  <c r="G97"/>
  <c r="T92"/>
  <c r="Q87"/>
  <c r="N81"/>
  <c r="N75"/>
  <c r="Y65"/>
  <c r="Y49"/>
  <c r="H29"/>
  <c r="E98"/>
  <c r="L96"/>
  <c r="S94"/>
  <c r="B93"/>
  <c r="I91"/>
  <c r="P89"/>
  <c r="H87"/>
  <c r="C85"/>
  <c r="U82"/>
  <c r="L80"/>
  <c r="G78"/>
  <c r="Y75"/>
  <c r="P73"/>
  <c r="F71"/>
  <c r="J65"/>
  <c r="D59"/>
  <c r="J53"/>
  <c r="E47"/>
  <c r="X40"/>
  <c r="O31"/>
  <c r="C19"/>
  <c r="O89"/>
  <c r="V87"/>
  <c r="E86"/>
  <c r="L84"/>
  <c r="S82"/>
  <c r="B81"/>
  <c r="I79"/>
  <c r="P77"/>
  <c r="X75"/>
  <c r="F74"/>
  <c r="M72"/>
  <c r="V69"/>
  <c r="I65"/>
  <c r="T60"/>
  <c r="F56"/>
  <c r="Q51"/>
  <c r="D47"/>
  <c r="N42"/>
  <c r="X36"/>
  <c r="E28"/>
  <c r="B19"/>
  <c r="Y3"/>
  <c r="F70"/>
  <c r="X67"/>
  <c r="R65"/>
  <c r="K63"/>
  <c r="C61"/>
  <c r="V58"/>
  <c r="O56"/>
  <c r="H54"/>
  <c r="B52"/>
  <c r="S49"/>
  <c r="L47"/>
  <c r="F45"/>
  <c r="X42"/>
  <c r="P40"/>
  <c r="K37"/>
  <c r="I33"/>
  <c r="U28"/>
  <c r="F24"/>
  <c r="R19"/>
  <c r="I13"/>
  <c r="E5"/>
  <c r="O70"/>
  <c r="L68"/>
  <c r="E66"/>
  <c r="W63"/>
  <c r="Q61"/>
  <c r="I59"/>
  <c r="B57"/>
  <c r="U54"/>
  <c r="N52"/>
  <c r="F50"/>
  <c r="S116"/>
  <c r="W109"/>
  <c r="X97"/>
  <c r="E114"/>
  <c r="R106"/>
  <c r="V118"/>
  <c r="Z111"/>
  <c r="K102"/>
  <c r="H116"/>
  <c r="L109"/>
  <c r="C3"/>
  <c r="N22"/>
  <c r="V37"/>
  <c r="P46"/>
  <c r="D55"/>
  <c r="D63"/>
  <c r="V70"/>
  <c r="K74"/>
  <c r="K77"/>
  <c r="K80"/>
  <c r="L83"/>
  <c r="K86"/>
  <c r="K89"/>
  <c r="X91"/>
  <c r="C94"/>
  <c r="K96"/>
  <c r="S98"/>
  <c r="L100"/>
  <c r="E102"/>
  <c r="V103"/>
  <c r="O105"/>
  <c r="H107"/>
  <c r="E20"/>
  <c r="C36"/>
  <c r="K45"/>
  <c r="K53"/>
  <c r="K61"/>
  <c r="J69"/>
  <c r="V73"/>
  <c r="U76"/>
  <c r="U79"/>
  <c r="Y82"/>
  <c r="X85"/>
  <c r="X88"/>
  <c r="M91"/>
  <c r="R93"/>
  <c r="Y95"/>
  <c r="I98"/>
  <c r="C100"/>
  <c r="T101"/>
  <c r="M103"/>
  <c r="F105"/>
  <c r="W106"/>
  <c r="M119"/>
  <c r="T117"/>
  <c r="C116"/>
  <c r="J114"/>
  <c r="Q112"/>
  <c r="Y110"/>
  <c r="G109"/>
  <c r="D107"/>
  <c r="R103"/>
  <c r="H100"/>
  <c r="G96"/>
  <c r="R91"/>
  <c r="J86"/>
  <c r="G80"/>
  <c r="B74"/>
  <c r="N62"/>
  <c r="N46"/>
  <c r="K21"/>
  <c r="I92"/>
  <c r="B87"/>
  <c r="W80"/>
  <c r="W74"/>
  <c r="S64"/>
  <c r="H48"/>
  <c r="X25"/>
  <c r="F119"/>
  <c r="N117"/>
  <c r="U115"/>
  <c r="C114"/>
  <c r="K112"/>
  <c r="R110"/>
  <c r="Y108"/>
  <c r="Q106"/>
  <c r="F103"/>
  <c r="U99"/>
  <c r="N95"/>
  <c r="B91"/>
  <c r="J85"/>
  <c r="E79"/>
  <c r="F73"/>
  <c r="F60"/>
  <c r="T43"/>
  <c r="D16"/>
  <c r="O118"/>
  <c r="W116"/>
  <c r="E115"/>
  <c r="L113"/>
  <c r="T111"/>
  <c r="B110"/>
  <c r="I108"/>
  <c r="J105"/>
  <c r="X101"/>
  <c r="J98"/>
  <c r="V93"/>
  <c r="F89"/>
  <c r="Z82"/>
  <c r="Y76"/>
  <c r="J70"/>
  <c r="Z53"/>
  <c r="D36"/>
  <c r="O98"/>
  <c r="W96"/>
  <c r="E95"/>
  <c r="L93"/>
  <c r="T91"/>
  <c r="B90"/>
  <c r="X87"/>
  <c r="O85"/>
  <c r="J83"/>
  <c r="C81"/>
  <c r="S78"/>
  <c r="O76"/>
  <c r="G74"/>
  <c r="X71"/>
  <c r="Z66"/>
  <c r="V60"/>
  <c r="P54"/>
  <c r="V48"/>
  <c r="Q42"/>
  <c r="X33"/>
  <c r="L22"/>
  <c r="F4"/>
  <c r="H88"/>
  <c r="O86"/>
  <c r="W84"/>
  <c r="E83"/>
  <c r="L81"/>
  <c r="T79"/>
  <c r="B78"/>
  <c r="I76"/>
  <c r="Q74"/>
  <c r="X72"/>
  <c r="U70"/>
  <c r="L66"/>
  <c r="W61"/>
  <c r="J57"/>
  <c r="T52"/>
  <c r="G48"/>
  <c r="S43"/>
  <c r="Q38"/>
  <c r="K30"/>
  <c r="I21"/>
  <c r="B8"/>
  <c r="Q70"/>
  <c r="N68"/>
  <c r="F66"/>
  <c r="Y63"/>
  <c r="R61"/>
  <c r="K59"/>
  <c r="E57"/>
  <c r="V54"/>
  <c r="O52"/>
  <c r="I50"/>
  <c r="B48"/>
  <c r="S45"/>
  <c r="M43"/>
  <c r="F41"/>
  <c r="H38"/>
  <c r="L34"/>
  <c r="X29"/>
  <c r="K25"/>
  <c r="U20"/>
  <c r="H15"/>
  <c r="E7"/>
  <c r="Z70"/>
  <c r="Z68"/>
  <c r="T66"/>
  <c r="L64"/>
  <c r="E62"/>
  <c r="X59"/>
  <c r="Q57"/>
  <c r="I55"/>
  <c r="C53"/>
  <c r="U50"/>
  <c r="N48"/>
  <c r="H46"/>
  <c r="Y43"/>
  <c r="R41"/>
  <c r="C39"/>
  <c r="N35"/>
  <c r="Z30"/>
  <c r="L26"/>
  <c r="W21"/>
  <c r="T16"/>
  <c r="C9"/>
  <c r="D2"/>
  <c r="Y2"/>
  <c r="U3"/>
  <c r="R4"/>
  <c r="N5"/>
  <c r="J6"/>
  <c r="G7"/>
  <c r="C8"/>
  <c r="X8"/>
  <c r="U9"/>
  <c r="Q10"/>
  <c r="M11"/>
  <c r="J12"/>
  <c r="F13"/>
  <c r="B14"/>
  <c r="X14"/>
  <c r="S15"/>
  <c r="J16"/>
  <c r="Z16"/>
  <c r="Q17"/>
  <c r="H18"/>
  <c r="X18"/>
  <c r="Z2"/>
  <c r="D4"/>
  <c r="G5"/>
  <c r="L6"/>
  <c r="O7"/>
  <c r="R8"/>
  <c r="V9"/>
  <c r="Y10"/>
  <c r="C12"/>
  <c r="G13"/>
  <c r="J14"/>
  <c r="M15"/>
  <c r="K16"/>
  <c r="G17"/>
  <c r="C18"/>
  <c r="Y18"/>
  <c r="P19"/>
  <c r="G20"/>
  <c r="W20"/>
  <c r="N21"/>
  <c r="E22"/>
  <c r="U22"/>
  <c r="L23"/>
  <c r="C24"/>
  <c r="S24"/>
  <c r="J25"/>
  <c r="Z25"/>
  <c r="Q26"/>
  <c r="H27"/>
  <c r="X27"/>
  <c r="O28"/>
  <c r="F29"/>
  <c r="V29"/>
  <c r="M30"/>
  <c r="D31"/>
  <c r="T31"/>
  <c r="K118"/>
  <c r="P111"/>
  <c r="O101"/>
  <c r="V115"/>
  <c r="B109"/>
  <c r="T95"/>
  <c r="S113"/>
  <c r="V105"/>
  <c r="Z117"/>
  <c r="E111"/>
  <c r="S100"/>
  <c r="P17"/>
  <c r="B35"/>
  <c r="W44"/>
  <c r="W52"/>
  <c r="I61"/>
  <c r="I69"/>
  <c r="O73"/>
  <c r="P76"/>
  <c r="P79"/>
  <c r="O82"/>
  <c r="T85"/>
  <c r="T88"/>
  <c r="H91"/>
  <c r="P93"/>
  <c r="U95"/>
  <c r="C98"/>
  <c r="Z99"/>
  <c r="S101"/>
  <c r="L103"/>
  <c r="D105"/>
  <c r="V106"/>
  <c r="E14"/>
  <c r="Q31"/>
  <c r="E43"/>
  <c r="E51"/>
  <c r="S59"/>
  <c r="Q67"/>
  <c r="Y72"/>
  <c r="D76"/>
  <c r="D79"/>
  <c r="C82"/>
  <c r="D85"/>
  <c r="D88"/>
  <c r="V90"/>
  <c r="F93"/>
  <c r="J95"/>
  <c r="R97"/>
  <c r="Q99"/>
  <c r="J101"/>
  <c r="B103"/>
  <c r="T104"/>
  <c r="M106"/>
  <c r="X119"/>
  <c r="F118"/>
  <c r="M116"/>
  <c r="U114"/>
  <c r="C113"/>
  <c r="J111"/>
  <c r="R109"/>
  <c r="Y107"/>
  <c r="O104"/>
  <c r="D101"/>
  <c r="L97"/>
  <c r="U92"/>
  <c r="R87"/>
  <c r="S81"/>
  <c r="R75"/>
  <c r="N66"/>
  <c r="P50"/>
  <c r="I29"/>
  <c r="K93"/>
  <c r="O88"/>
  <c r="N82"/>
  <c r="K76"/>
  <c r="T68"/>
  <c r="H52"/>
  <c r="U33"/>
  <c r="Q119"/>
  <c r="X117"/>
  <c r="G116"/>
  <c r="N114"/>
  <c r="U112"/>
  <c r="D111"/>
  <c r="K109"/>
  <c r="M107"/>
  <c r="C104"/>
  <c r="Q100"/>
  <c r="Q96"/>
  <c r="D92"/>
  <c r="V86"/>
  <c r="U80"/>
  <c r="R74"/>
  <c r="G64"/>
  <c r="T47"/>
  <c r="T24"/>
  <c r="Z118"/>
  <c r="H117"/>
  <c r="P115"/>
  <c r="W113"/>
  <c r="E112"/>
  <c r="M110"/>
  <c r="T108"/>
  <c r="F106"/>
  <c r="U102"/>
  <c r="J99"/>
  <c r="Y94"/>
  <c r="K90"/>
  <c r="Q84"/>
  <c r="N78"/>
  <c r="I72"/>
  <c r="Z57"/>
  <c r="Z41"/>
  <c r="F8"/>
  <c r="H97"/>
  <c r="P95"/>
  <c r="W93"/>
  <c r="E92"/>
  <c r="M90"/>
  <c r="M88"/>
  <c r="F86"/>
  <c r="V83"/>
  <c r="R81"/>
  <c r="J79"/>
  <c r="B77"/>
  <c r="V74"/>
  <c r="O72"/>
  <c r="G68"/>
  <c r="M62"/>
  <c r="H56"/>
  <c r="Z49"/>
  <c r="G44"/>
  <c r="Z36"/>
  <c r="U24"/>
  <c r="B10"/>
  <c r="S88"/>
  <c r="Z86"/>
  <c r="H85"/>
  <c r="P83"/>
  <c r="W81"/>
  <c r="E80"/>
  <c r="M78"/>
  <c r="T76"/>
  <c r="B75"/>
  <c r="J73"/>
  <c r="Q71"/>
  <c r="P67"/>
  <c r="Z62"/>
  <c r="M58"/>
  <c r="Y53"/>
  <c r="J49"/>
  <c r="V44"/>
  <c r="H40"/>
  <c r="R32"/>
  <c r="O23"/>
  <c r="F12"/>
  <c r="B71"/>
  <c r="C69"/>
  <c r="U66"/>
  <c r="N64"/>
  <c r="H62"/>
  <c r="Y59"/>
  <c r="R57"/>
  <c r="L55"/>
  <c r="E53"/>
  <c r="V50"/>
  <c r="P48"/>
  <c r="I46"/>
  <c r="B44"/>
  <c r="U41"/>
  <c r="D39"/>
  <c r="Q35"/>
  <c r="B31"/>
  <c r="N26"/>
  <c r="Y21"/>
  <c r="W16"/>
  <c r="F9"/>
  <c r="L71"/>
  <c r="O69"/>
  <c r="H67"/>
  <c r="B65"/>
  <c r="T62"/>
  <c r="L60"/>
  <c r="F58"/>
  <c r="X55"/>
  <c r="Q53"/>
  <c r="K51"/>
  <c r="C49"/>
  <c r="U46"/>
  <c r="O44"/>
  <c r="H42"/>
  <c r="X39"/>
  <c r="N36"/>
  <c r="D32"/>
  <c r="O27"/>
  <c r="B23"/>
  <c r="G18"/>
  <c r="D11"/>
  <c r="C2"/>
  <c r="T2"/>
  <c r="P3"/>
  <c r="L4"/>
  <c r="I5"/>
  <c r="E6"/>
  <c r="Z6"/>
  <c r="W7"/>
  <c r="S8"/>
  <c r="O9"/>
  <c r="L10"/>
  <c r="H11"/>
  <c r="D12"/>
  <c r="Z12"/>
  <c r="V13"/>
  <c r="R14"/>
  <c r="O15"/>
  <c r="F16"/>
  <c r="V16"/>
  <c r="M17"/>
  <c r="D18"/>
  <c r="T18"/>
  <c r="R2"/>
  <c r="W3"/>
  <c r="Z4"/>
  <c r="D6"/>
  <c r="H7"/>
  <c r="K8"/>
  <c r="N9"/>
  <c r="R10"/>
  <c r="U11"/>
  <c r="X12"/>
  <c r="D14"/>
  <c r="G15"/>
  <c r="E16"/>
  <c r="B17"/>
  <c r="W17"/>
  <c r="S18"/>
  <c r="L19"/>
  <c r="C20"/>
  <c r="S20"/>
  <c r="J21"/>
  <c r="Z21"/>
  <c r="Q22"/>
  <c r="H23"/>
  <c r="X23"/>
  <c r="O24"/>
  <c r="F25"/>
  <c r="V25"/>
  <c r="M26"/>
  <c r="D27"/>
  <c r="T27"/>
  <c r="K28"/>
  <c r="B29"/>
  <c r="R29"/>
  <c r="I30"/>
  <c r="Y30"/>
  <c r="P31"/>
  <c r="C45"/>
  <c r="O40"/>
  <c r="H33"/>
  <c r="E24"/>
  <c r="C13"/>
  <c r="R45"/>
  <c r="E41"/>
  <c r="K34"/>
  <c r="H25"/>
  <c r="E15"/>
  <c r="I2"/>
  <c r="B4"/>
  <c r="S5"/>
  <c r="L7"/>
  <c r="E9"/>
  <c r="V10"/>
  <c r="O12"/>
  <c r="H14"/>
  <c r="W15"/>
  <c r="E17"/>
  <c r="L18"/>
  <c r="H3"/>
  <c r="O5"/>
  <c r="U7"/>
  <c r="D10"/>
  <c r="K12"/>
  <c r="Q14"/>
  <c r="P16"/>
  <c r="I18"/>
  <c r="T19"/>
  <c r="B21"/>
  <c r="I22"/>
  <c r="P23"/>
  <c r="W24"/>
  <c r="E26"/>
  <c r="L27"/>
  <c r="S28"/>
  <c r="Z29"/>
  <c r="H31"/>
  <c r="G32"/>
  <c r="W32"/>
  <c r="N33"/>
  <c r="E34"/>
  <c r="U34"/>
  <c r="L35"/>
  <c r="F2"/>
  <c r="S3"/>
  <c r="F5"/>
  <c r="T6"/>
  <c r="G8"/>
  <c r="S9"/>
  <c r="I11"/>
  <c r="V12"/>
  <c r="I14"/>
  <c r="U15"/>
  <c r="X16"/>
  <c r="B18"/>
  <c r="E19"/>
  <c r="Z19"/>
  <c r="V20"/>
  <c r="S21"/>
  <c r="O22"/>
  <c r="K23"/>
  <c r="H24"/>
  <c r="D25"/>
  <c r="Y25"/>
  <c r="V26"/>
  <c r="R27"/>
  <c r="N28"/>
  <c r="K29"/>
  <c r="G30"/>
  <c r="C31"/>
  <c r="Y31"/>
  <c r="U32"/>
  <c r="Q33"/>
  <c r="N34"/>
  <c r="J35"/>
  <c r="E36"/>
  <c r="U36"/>
  <c r="L37"/>
  <c r="C38"/>
  <c r="S38"/>
  <c r="J39"/>
  <c r="Z39"/>
  <c r="Q40"/>
  <c r="H41"/>
  <c r="X41"/>
  <c r="O42"/>
  <c r="F43"/>
  <c r="V43"/>
  <c r="M44"/>
  <c r="D45"/>
  <c r="T45"/>
  <c r="K46"/>
  <c r="B47"/>
  <c r="R47"/>
  <c r="I48"/>
  <c r="Y48"/>
  <c r="P49"/>
  <c r="G50"/>
  <c r="W50"/>
  <c r="N51"/>
  <c r="E52"/>
  <c r="U52"/>
  <c r="L53"/>
  <c r="C54"/>
  <c r="S54"/>
  <c r="J55"/>
  <c r="Z55"/>
  <c r="Q56"/>
  <c r="H57"/>
  <c r="X57"/>
  <c r="O58"/>
  <c r="F59"/>
  <c r="V59"/>
  <c r="M60"/>
  <c r="D61"/>
  <c r="T61"/>
  <c r="K62"/>
  <c r="B63"/>
  <c r="R63"/>
  <c r="I64"/>
  <c r="Y64"/>
  <c r="P65"/>
  <c r="G66"/>
  <c r="W66"/>
  <c r="N67"/>
  <c r="E68"/>
  <c r="U68"/>
  <c r="L69"/>
  <c r="C70"/>
  <c r="T3"/>
  <c r="U5"/>
  <c r="T7"/>
  <c r="W9"/>
  <c r="W11"/>
  <c r="W13"/>
  <c r="V15"/>
  <c r="J17"/>
  <c r="V18"/>
  <c r="B20"/>
  <c r="E21"/>
  <c r="H22"/>
  <c r="M23"/>
  <c r="P24"/>
  <c r="S25"/>
  <c r="W26"/>
  <c r="Z27"/>
  <c r="D29"/>
  <c r="H30"/>
  <c r="K31"/>
  <c r="N32"/>
  <c r="S33"/>
  <c r="V34"/>
  <c r="Y35"/>
  <c r="V36"/>
  <c r="R37"/>
  <c r="N38"/>
  <c r="K39"/>
  <c r="G40"/>
  <c r="C41"/>
  <c r="Y41"/>
  <c r="U42"/>
  <c r="Q43"/>
  <c r="N44"/>
  <c r="J45"/>
  <c r="F46"/>
  <c r="C47"/>
  <c r="X47"/>
  <c r="T48"/>
  <c r="Q49"/>
  <c r="M50"/>
  <c r="I51"/>
  <c r="F52"/>
  <c r="B53"/>
  <c r="W53"/>
  <c r="T54"/>
  <c r="P55"/>
  <c r="L56"/>
  <c r="I57"/>
  <c r="E58"/>
  <c r="Z58"/>
  <c r="W59"/>
  <c r="S60"/>
  <c r="O61"/>
  <c r="L62"/>
  <c r="H63"/>
  <c r="D64"/>
  <c r="Z64"/>
  <c r="V65"/>
  <c r="R66"/>
  <c r="O67"/>
  <c r="K68"/>
  <c r="G69"/>
  <c r="D70"/>
  <c r="T70"/>
  <c r="K71"/>
  <c r="B72"/>
  <c r="R72"/>
  <c r="I73"/>
  <c r="Y73"/>
  <c r="P74"/>
  <c r="G75"/>
  <c r="W75"/>
  <c r="N76"/>
  <c r="E77"/>
  <c r="U77"/>
  <c r="L78"/>
  <c r="C79"/>
  <c r="S79"/>
  <c r="J80"/>
  <c r="Z80"/>
  <c r="Q81"/>
  <c r="H82"/>
  <c r="X82"/>
  <c r="O83"/>
  <c r="F84"/>
  <c r="V84"/>
  <c r="M85"/>
  <c r="D86"/>
  <c r="T86"/>
  <c r="K87"/>
  <c r="B88"/>
  <c r="R88"/>
  <c r="I89"/>
  <c r="Y89"/>
  <c r="P90"/>
  <c r="G91"/>
  <c r="W91"/>
  <c r="N92"/>
  <c r="E93"/>
  <c r="U93"/>
  <c r="L94"/>
  <c r="C95"/>
  <c r="S95"/>
  <c r="J96"/>
  <c r="Z96"/>
  <c r="Q97"/>
  <c r="H98"/>
  <c r="X98"/>
  <c r="O99"/>
  <c r="F100"/>
  <c r="V100"/>
  <c r="M101"/>
  <c r="D102"/>
  <c r="T102"/>
  <c r="K103"/>
  <c r="B104"/>
  <c r="R104"/>
  <c r="I105"/>
  <c r="Y105"/>
  <c r="P106"/>
  <c r="G107"/>
  <c r="W107"/>
  <c r="N108"/>
  <c r="E109"/>
  <c r="U109"/>
  <c r="L110"/>
  <c r="C111"/>
  <c r="S111"/>
  <c r="J112"/>
  <c r="K47"/>
  <c r="V42"/>
  <c r="J37"/>
  <c r="R28"/>
  <c r="Q19"/>
  <c r="Y47"/>
  <c r="K43"/>
  <c r="F38"/>
  <c r="W29"/>
  <c r="T20"/>
  <c r="C7"/>
  <c r="E3"/>
  <c r="W4"/>
  <c r="P6"/>
  <c r="H8"/>
  <c r="Z9"/>
  <c r="S11"/>
  <c r="K13"/>
  <c r="D15"/>
  <c r="N16"/>
  <c r="U17"/>
  <c r="E2"/>
  <c r="K4"/>
  <c r="R6"/>
  <c r="Z8"/>
  <c r="G11"/>
  <c r="N13"/>
  <c r="T15"/>
  <c r="L17"/>
  <c r="D19"/>
  <c r="K20"/>
  <c r="R21"/>
  <c r="Y22"/>
  <c r="G24"/>
  <c r="N25"/>
  <c r="U26"/>
  <c r="C28"/>
  <c r="J29"/>
  <c r="Q30"/>
  <c r="X31"/>
  <c r="O32"/>
  <c r="F33"/>
  <c r="V33"/>
  <c r="M34"/>
  <c r="D35"/>
  <c r="T35"/>
  <c r="X2"/>
  <c r="N4"/>
  <c r="Z5"/>
  <c r="M7"/>
  <c r="B9"/>
  <c r="N10"/>
  <c r="B12"/>
  <c r="O13"/>
  <c r="C15"/>
  <c r="I16"/>
  <c r="N17"/>
  <c r="Q18"/>
  <c r="O19"/>
  <c r="L20"/>
  <c r="H21"/>
  <c r="D22"/>
  <c r="Z22"/>
  <c r="V23"/>
  <c r="R24"/>
  <c r="O25"/>
  <c r="K26"/>
  <c r="G27"/>
  <c r="D28"/>
  <c r="Y28"/>
  <c r="U29"/>
  <c r="R30"/>
  <c r="N31"/>
  <c r="J32"/>
  <c r="G33"/>
  <c r="C34"/>
  <c r="X34"/>
  <c r="U35"/>
  <c r="M36"/>
  <c r="D37"/>
  <c r="T37"/>
  <c r="K38"/>
  <c r="B39"/>
  <c r="R39"/>
  <c r="I40"/>
  <c r="Y40"/>
  <c r="P41"/>
  <c r="G42"/>
  <c r="W42"/>
  <c r="N43"/>
  <c r="E44"/>
  <c r="U44"/>
  <c r="L45"/>
  <c r="C46"/>
  <c r="S46"/>
  <c r="J47"/>
  <c r="Z47"/>
  <c r="Q48"/>
  <c r="H49"/>
  <c r="X49"/>
  <c r="O50"/>
  <c r="F51"/>
  <c r="V51"/>
  <c r="M52"/>
  <c r="D53"/>
  <c r="T53"/>
  <c r="K54"/>
  <c r="B55"/>
  <c r="R55"/>
  <c r="I56"/>
  <c r="Y56"/>
  <c r="P57"/>
  <c r="G58"/>
  <c r="W58"/>
  <c r="N59"/>
  <c r="E60"/>
  <c r="U60"/>
  <c r="L61"/>
  <c r="C62"/>
  <c r="S62"/>
  <c r="J63"/>
  <c r="Z63"/>
  <c r="Q64"/>
  <c r="H65"/>
  <c r="X65"/>
  <c r="O66"/>
  <c r="F67"/>
  <c r="V67"/>
  <c r="M68"/>
  <c r="D69"/>
  <c r="T69"/>
  <c r="U2"/>
  <c r="T4"/>
  <c r="V6"/>
  <c r="V8"/>
  <c r="U10"/>
  <c r="W12"/>
  <c r="V14"/>
  <c r="O16"/>
  <c r="E18"/>
  <c r="M19"/>
  <c r="P20"/>
  <c r="T21"/>
  <c r="W22"/>
  <c r="Z23"/>
  <c r="E25"/>
  <c r="H26"/>
  <c r="K27"/>
  <c r="P28"/>
  <c r="S29"/>
  <c r="V30"/>
  <c r="Z31"/>
  <c r="D33"/>
  <c r="G34"/>
  <c r="K35"/>
  <c r="K36"/>
  <c r="G37"/>
  <c r="D38"/>
  <c r="Y38"/>
  <c r="U39"/>
  <c r="R40"/>
  <c r="N41"/>
  <c r="J42"/>
  <c r="G43"/>
  <c r="C44"/>
  <c r="X44"/>
  <c r="U45"/>
  <c r="Q46"/>
  <c r="M47"/>
  <c r="J48"/>
  <c r="F49"/>
  <c r="B50"/>
  <c r="X50"/>
  <c r="T51"/>
  <c r="P52"/>
  <c r="M53"/>
  <c r="I54"/>
  <c r="E55"/>
  <c r="B56"/>
  <c r="W56"/>
  <c r="S57"/>
  <c r="P58"/>
  <c r="L59"/>
  <c r="H60"/>
  <c r="E61"/>
  <c r="Z61"/>
  <c r="V62"/>
  <c r="S63"/>
  <c r="O64"/>
  <c r="K65"/>
  <c r="H66"/>
  <c r="D67"/>
  <c r="Y67"/>
  <c r="V68"/>
  <c r="R69"/>
  <c r="L70"/>
  <c r="C71"/>
  <c r="S71"/>
  <c r="J72"/>
  <c r="Z72"/>
  <c r="Q73"/>
  <c r="H74"/>
  <c r="X74"/>
  <c r="O75"/>
  <c r="F76"/>
  <c r="V76"/>
  <c r="M77"/>
  <c r="D78"/>
  <c r="T78"/>
  <c r="K79"/>
  <c r="B80"/>
  <c r="R80"/>
  <c r="I81"/>
  <c r="Y81"/>
  <c r="P82"/>
  <c r="G83"/>
  <c r="W83"/>
  <c r="N84"/>
  <c r="E85"/>
  <c r="U85"/>
  <c r="L86"/>
  <c r="C87"/>
  <c r="S87"/>
  <c r="J88"/>
  <c r="Z88"/>
  <c r="Q89"/>
  <c r="H90"/>
  <c r="X90"/>
  <c r="O91"/>
  <c r="F92"/>
  <c r="V92"/>
  <c r="M93"/>
  <c r="D94"/>
  <c r="T94"/>
  <c r="K95"/>
  <c r="B96"/>
  <c r="R96"/>
  <c r="I97"/>
  <c r="Y97"/>
  <c r="P98"/>
  <c r="G99"/>
  <c r="W99"/>
  <c r="N100"/>
  <c r="E101"/>
  <c r="U101"/>
  <c r="L102"/>
  <c r="C103"/>
  <c r="S103"/>
  <c r="J104"/>
  <c r="Z104"/>
  <c r="Q105"/>
  <c r="H106"/>
  <c r="X106"/>
  <c r="O107"/>
  <c r="F108"/>
  <c r="V108"/>
  <c r="M109"/>
  <c r="D110"/>
  <c r="T110"/>
  <c r="K111"/>
  <c r="B112"/>
  <c r="R112"/>
  <c r="I113"/>
  <c r="G4"/>
  <c r="Q7"/>
  <c r="C11"/>
  <c r="M14"/>
  <c r="I17"/>
  <c r="O3"/>
  <c r="D8"/>
  <c r="R12"/>
  <c r="U16"/>
  <c r="X19"/>
  <c r="M22"/>
  <c r="B25"/>
  <c r="P27"/>
  <c r="E30"/>
  <c r="K32"/>
  <c r="R33"/>
  <c r="Y34"/>
  <c r="P2"/>
  <c r="Q5"/>
  <c r="P8"/>
  <c r="Q11"/>
  <c r="T14"/>
  <c r="F17"/>
  <c r="J19"/>
  <c r="C21"/>
  <c r="T22"/>
  <c r="M24"/>
  <c r="F26"/>
  <c r="W27"/>
  <c r="P29"/>
  <c r="I31"/>
  <c r="Z32"/>
  <c r="S34"/>
  <c r="I36"/>
  <c r="P37"/>
  <c r="W38"/>
  <c r="E40"/>
  <c r="L41"/>
  <c r="S42"/>
  <c r="Z43"/>
  <c r="H45"/>
  <c r="O46"/>
  <c r="V47"/>
  <c r="D49"/>
  <c r="K50"/>
  <c r="R51"/>
  <c r="Y52"/>
  <c r="G54"/>
  <c r="N55"/>
  <c r="U56"/>
  <c r="C58"/>
  <c r="J59"/>
  <c r="Q60"/>
  <c r="X61"/>
  <c r="F63"/>
  <c r="M64"/>
  <c r="T65"/>
  <c r="B67"/>
  <c r="I68"/>
  <c r="P69"/>
  <c r="H4"/>
  <c r="J8"/>
  <c r="H12"/>
  <c r="G16"/>
  <c r="F19"/>
  <c r="L21"/>
  <c r="S23"/>
  <c r="B26"/>
  <c r="H28"/>
  <c r="O30"/>
  <c r="V32"/>
  <c r="C35"/>
  <c r="B37"/>
  <c r="T38"/>
  <c r="L40"/>
  <c r="E42"/>
  <c r="W43"/>
  <c r="O45"/>
  <c r="H47"/>
  <c r="Z48"/>
  <c r="R50"/>
  <c r="K52"/>
  <c r="D54"/>
  <c r="U55"/>
  <c r="N57"/>
  <c r="G59"/>
  <c r="X60"/>
  <c r="Q62"/>
  <c r="J64"/>
  <c r="B66"/>
  <c r="T67"/>
  <c r="M69"/>
  <c r="X70"/>
  <c r="F72"/>
  <c r="M73"/>
  <c r="T74"/>
  <c r="B76"/>
  <c r="I77"/>
  <c r="P78"/>
  <c r="W79"/>
  <c r="E81"/>
  <c r="L82"/>
  <c r="S83"/>
  <c r="Z84"/>
  <c r="H86"/>
  <c r="O87"/>
  <c r="V88"/>
  <c r="D90"/>
  <c r="K91"/>
  <c r="R92"/>
  <c r="Y93"/>
  <c r="G95"/>
  <c r="N96"/>
  <c r="U97"/>
  <c r="C99"/>
  <c r="J100"/>
  <c r="Q101"/>
  <c r="X102"/>
  <c r="F104"/>
  <c r="M105"/>
  <c r="T106"/>
  <c r="B108"/>
  <c r="I109"/>
  <c r="P110"/>
  <c r="W111"/>
  <c r="Z112"/>
  <c r="U113"/>
  <c r="L114"/>
  <c r="C115"/>
  <c r="S115"/>
  <c r="J116"/>
  <c r="Z116"/>
  <c r="Q117"/>
  <c r="H118"/>
  <c r="X118"/>
  <c r="O119"/>
  <c r="V2"/>
  <c r="X4"/>
  <c r="X6"/>
  <c r="W8"/>
  <c r="Z10"/>
  <c r="B13"/>
  <c r="Z14"/>
  <c r="S16"/>
  <c r="F18"/>
  <c r="N19"/>
  <c r="R20"/>
  <c r="U21"/>
  <c r="X22"/>
  <c r="D24"/>
  <c r="G25"/>
  <c r="J26"/>
  <c r="N27"/>
  <c r="Q28"/>
  <c r="T29"/>
  <c r="X30"/>
  <c r="B32"/>
  <c r="E33"/>
  <c r="J34"/>
  <c r="M35"/>
  <c r="L36"/>
  <c r="I37"/>
  <c r="E38"/>
  <c r="Z38"/>
  <c r="W39"/>
  <c r="P119"/>
  <c r="S118"/>
  <c r="W117"/>
  <c r="B117"/>
  <c r="E116"/>
  <c r="I115"/>
  <c r="M114"/>
  <c r="P113"/>
  <c r="T112"/>
  <c r="X111"/>
  <c r="B111"/>
  <c r="F110"/>
  <c r="J109"/>
  <c r="M108"/>
  <c r="Q107"/>
  <c r="U106"/>
  <c r="X105"/>
  <c r="C105"/>
  <c r="G104"/>
  <c r="J103"/>
  <c r="N102"/>
  <c r="R101"/>
  <c r="U100"/>
  <c r="Y99"/>
  <c r="D99"/>
  <c r="G98"/>
  <c r="K97"/>
  <c r="O96"/>
  <c r="R95"/>
  <c r="V94"/>
  <c r="Z93"/>
  <c r="D93"/>
  <c r="H92"/>
  <c r="L91"/>
  <c r="O90"/>
  <c r="S89"/>
  <c r="W88"/>
  <c r="Z87"/>
  <c r="E87"/>
  <c r="I86"/>
  <c r="L85"/>
  <c r="P84"/>
  <c r="T83"/>
  <c r="W82"/>
  <c r="B82"/>
  <c r="F81"/>
  <c r="I80"/>
  <c r="M79"/>
  <c r="Q78"/>
  <c r="T77"/>
  <c r="X76"/>
  <c r="C76"/>
  <c r="F75"/>
  <c r="J74"/>
  <c r="N73"/>
  <c r="Q72"/>
  <c r="U71"/>
  <c r="Y70"/>
  <c r="B70"/>
  <c r="X68"/>
  <c r="U67"/>
  <c r="Q66"/>
  <c r="N65"/>
  <c r="K64"/>
  <c r="G63"/>
  <c r="D62"/>
  <c r="Z60"/>
  <c r="U59"/>
  <c r="R58"/>
  <c r="O57"/>
  <c r="K56"/>
  <c r="H55"/>
  <c r="E54"/>
  <c r="Z52"/>
  <c r="W51"/>
  <c r="T50"/>
  <c r="O49"/>
  <c r="L48"/>
  <c r="I47"/>
  <c r="E46"/>
  <c r="B45"/>
  <c r="X43"/>
  <c r="T42"/>
  <c r="Q41"/>
  <c r="N40"/>
  <c r="X38"/>
  <c r="F37"/>
  <c r="I35"/>
  <c r="C33"/>
  <c r="T30"/>
  <c r="M28"/>
  <c r="K3"/>
  <c r="U6"/>
  <c r="F10"/>
  <c r="Q13"/>
  <c r="R16"/>
  <c r="L2"/>
  <c r="Y6"/>
  <c r="O11"/>
  <c r="Y15"/>
  <c r="H19"/>
  <c r="V21"/>
  <c r="K24"/>
  <c r="Y26"/>
  <c r="N29"/>
  <c r="C32"/>
  <c r="J33"/>
  <c r="Q34"/>
  <c r="X35"/>
  <c r="V4"/>
  <c r="X7"/>
  <c r="X10"/>
  <c r="Y13"/>
  <c r="Q16"/>
  <c r="W18"/>
  <c r="Q20"/>
  <c r="J22"/>
  <c r="B24"/>
  <c r="T25"/>
  <c r="M27"/>
  <c r="E29"/>
  <c r="W30"/>
  <c r="P32"/>
  <c r="H34"/>
  <c r="Z35"/>
  <c r="H37"/>
  <c r="O38"/>
  <c r="V39"/>
  <c r="D41"/>
  <c r="K42"/>
  <c r="R43"/>
  <c r="Y44"/>
  <c r="G46"/>
  <c r="N47"/>
  <c r="U48"/>
  <c r="C50"/>
  <c r="J51"/>
  <c r="Q52"/>
  <c r="X53"/>
  <c r="F55"/>
  <c r="M56"/>
  <c r="T57"/>
  <c r="B59"/>
  <c r="I60"/>
  <c r="P61"/>
  <c r="W62"/>
  <c r="E64"/>
  <c r="L65"/>
  <c r="S66"/>
  <c r="Z67"/>
  <c r="H69"/>
  <c r="G3"/>
  <c r="I7"/>
  <c r="K11"/>
  <c r="K15"/>
  <c r="M18"/>
  <c r="X20"/>
  <c r="E23"/>
  <c r="L25"/>
  <c r="S27"/>
  <c r="Y29"/>
  <c r="H32"/>
  <c r="O34"/>
  <c r="P36"/>
  <c r="I38"/>
  <c r="B40"/>
  <c r="S41"/>
  <c r="L43"/>
  <c r="E45"/>
  <c r="V46"/>
  <c r="O48"/>
  <c r="H50"/>
  <c r="Y51"/>
  <c r="R53"/>
  <c r="K55"/>
  <c r="C57"/>
  <c r="U58"/>
  <c r="N60"/>
  <c r="F62"/>
  <c r="X63"/>
  <c r="Q65"/>
  <c r="I67"/>
  <c r="B69"/>
  <c r="P70"/>
  <c r="W71"/>
  <c r="E73"/>
  <c r="L74"/>
  <c r="S75"/>
  <c r="Z76"/>
  <c r="H78"/>
  <c r="O79"/>
  <c r="V80"/>
  <c r="D82"/>
  <c r="K83"/>
  <c r="R84"/>
  <c r="Y85"/>
  <c r="G87"/>
  <c r="N88"/>
  <c r="U89"/>
  <c r="C91"/>
  <c r="J92"/>
  <c r="Q93"/>
  <c r="X94"/>
  <c r="F96"/>
  <c r="M97"/>
  <c r="T98"/>
  <c r="B100"/>
  <c r="I101"/>
  <c r="P102"/>
  <c r="W103"/>
  <c r="E105"/>
  <c r="L106"/>
  <c r="S107"/>
  <c r="Z108"/>
  <c r="H110"/>
  <c r="O111"/>
  <c r="V112"/>
  <c r="Q113"/>
  <c r="H114"/>
  <c r="X114"/>
  <c r="O115"/>
  <c r="F116"/>
  <c r="V116"/>
  <c r="M117"/>
  <c r="D118"/>
  <c r="T118"/>
  <c r="K119"/>
  <c r="J2"/>
  <c r="J4"/>
  <c r="M6"/>
  <c r="L8"/>
  <c r="M10"/>
  <c r="N12"/>
  <c r="N14"/>
  <c r="H16"/>
  <c r="V17"/>
  <c r="G19"/>
  <c r="J20"/>
  <c r="O21"/>
  <c r="R22"/>
  <c r="U23"/>
  <c r="Y24"/>
  <c r="C26"/>
  <c r="F27"/>
  <c r="J28"/>
  <c r="M29"/>
  <c r="P30"/>
  <c r="U31"/>
  <c r="X32"/>
  <c r="B34"/>
  <c r="F35"/>
  <c r="G36"/>
  <c r="C37"/>
  <c r="Y37"/>
  <c r="U38"/>
  <c r="Q39"/>
  <c r="U119"/>
  <c r="Y118"/>
  <c r="C118"/>
  <c r="G117"/>
  <c r="K116"/>
  <c r="N115"/>
  <c r="R114"/>
  <c r="V113"/>
  <c r="Y112"/>
  <c r="D112"/>
  <c r="H111"/>
  <c r="K110"/>
  <c r="O109"/>
  <c r="S108"/>
  <c r="V107"/>
  <c r="Z106"/>
  <c r="E106"/>
  <c r="H105"/>
  <c r="L104"/>
  <c r="P103"/>
  <c r="S102"/>
  <c r="W101"/>
  <c r="B101"/>
  <c r="E100"/>
  <c r="I99"/>
  <c r="M98"/>
  <c r="P97"/>
  <c r="T96"/>
  <c r="X95"/>
  <c r="B95"/>
  <c r="F94"/>
  <c r="J93"/>
  <c r="M92"/>
  <c r="Q91"/>
  <c r="U90"/>
  <c r="X89"/>
  <c r="C89"/>
  <c r="G88"/>
  <c r="J87"/>
  <c r="N86"/>
  <c r="R85"/>
  <c r="U84"/>
  <c r="Y83"/>
  <c r="D83"/>
  <c r="G82"/>
  <c r="K81"/>
  <c r="O80"/>
  <c r="R79"/>
  <c r="V78"/>
  <c r="Z77"/>
  <c r="D77"/>
  <c r="H76"/>
  <c r="L75"/>
  <c r="O74"/>
  <c r="S73"/>
  <c r="W72"/>
  <c r="Z71"/>
  <c r="E71"/>
  <c r="I70"/>
  <c r="F69"/>
  <c r="C68"/>
  <c r="Y66"/>
  <c r="U65"/>
  <c r="R64"/>
  <c r="O63"/>
  <c r="J62"/>
  <c r="G61"/>
  <c r="D60"/>
  <c r="Y58"/>
  <c r="V57"/>
  <c r="S56"/>
  <c r="O55"/>
  <c r="L54"/>
  <c r="I53"/>
  <c r="D52"/>
  <c r="Z50"/>
  <c r="W49"/>
  <c r="S48"/>
  <c r="P47"/>
  <c r="M46"/>
  <c r="I45"/>
  <c r="F44"/>
  <c r="C43"/>
  <c r="W41"/>
  <c r="T40"/>
  <c r="I39"/>
  <c r="Q37"/>
  <c r="W35"/>
  <c r="P33"/>
  <c r="J31"/>
  <c r="C29"/>
  <c r="T26"/>
  <c r="N24"/>
  <c r="G22"/>
  <c r="Y19"/>
  <c r="H17"/>
  <c r="S13"/>
  <c r="R9"/>
  <c r="R5"/>
  <c r="Y119"/>
  <c r="D119"/>
  <c r="G118"/>
  <c r="K117"/>
  <c r="O116"/>
  <c r="R115"/>
  <c r="V114"/>
  <c r="Z113"/>
  <c r="D113"/>
  <c r="H112"/>
  <c r="L111"/>
  <c r="O110"/>
  <c r="S109"/>
  <c r="W108"/>
  <c r="Z107"/>
  <c r="E107"/>
  <c r="I106"/>
  <c r="L105"/>
  <c r="P104"/>
  <c r="T103"/>
  <c r="W102"/>
  <c r="B102"/>
  <c r="F101"/>
  <c r="I100"/>
  <c r="M99"/>
  <c r="Q98"/>
  <c r="T97"/>
  <c r="X96"/>
  <c r="C96"/>
  <c r="F95"/>
  <c r="J94"/>
  <c r="N93"/>
  <c r="Q92"/>
  <c r="U91"/>
  <c r="Y90"/>
  <c r="C90"/>
  <c r="G89"/>
  <c r="K88"/>
  <c r="N87"/>
  <c r="R86"/>
  <c r="V85"/>
  <c r="Y84"/>
  <c r="D84"/>
  <c r="H83"/>
  <c r="K82"/>
  <c r="O81"/>
  <c r="S80"/>
  <c r="V79"/>
  <c r="Z78"/>
  <c r="E78"/>
  <c r="H77"/>
  <c r="L76"/>
  <c r="P75"/>
  <c r="S74"/>
  <c r="W73"/>
  <c r="B73"/>
  <c r="E72"/>
  <c r="I71"/>
  <c r="M70"/>
  <c r="K69"/>
  <c r="H68"/>
  <c r="E67"/>
  <c r="Z65"/>
  <c r="W64"/>
  <c r="T63"/>
  <c r="P62"/>
  <c r="M61"/>
  <c r="J60"/>
  <c r="E59"/>
  <c r="B58"/>
  <c r="X56"/>
  <c r="T55"/>
  <c r="Q54"/>
  <c r="N53"/>
  <c r="J52"/>
  <c r="G51"/>
  <c r="D50"/>
  <c r="X48"/>
  <c r="U47"/>
  <c r="R46"/>
  <c r="N45"/>
  <c r="K44"/>
  <c r="H43"/>
  <c r="D42"/>
  <c r="Z40"/>
  <c r="S39"/>
  <c r="Z37"/>
  <c r="H36"/>
  <c r="D34"/>
  <c r="V31"/>
  <c r="O29"/>
  <c r="I27"/>
  <c r="Z24"/>
  <c r="S22"/>
  <c r="M20"/>
  <c r="X17"/>
  <c r="P14"/>
  <c r="P10"/>
  <c r="N6"/>
  <c r="M2"/>
  <c r="B15"/>
  <c r="K14"/>
  <c r="T13"/>
  <c r="D13"/>
  <c r="M12"/>
  <c r="V11"/>
  <c r="F11"/>
  <c r="O10"/>
  <c r="X9"/>
  <c r="H9"/>
  <c r="Q8"/>
  <c r="Z7"/>
  <c r="J7"/>
  <c r="S6"/>
  <c r="C6"/>
  <c r="L5"/>
  <c r="U4"/>
  <c r="E4"/>
  <c r="N3"/>
  <c r="W2"/>
  <c r="G2"/>
  <c r="Z18"/>
  <c r="N2"/>
  <c r="Y5"/>
  <c r="J9"/>
  <c r="T12"/>
  <c r="B16"/>
  <c r="P18"/>
  <c r="V5"/>
  <c r="J10"/>
  <c r="Y14"/>
  <c r="N18"/>
  <c r="F21"/>
  <c r="T23"/>
  <c r="I26"/>
  <c r="W28"/>
  <c r="L31"/>
  <c r="B33"/>
  <c r="I34"/>
  <c r="P35"/>
  <c r="C4"/>
  <c r="D7"/>
  <c r="E10"/>
  <c r="E13"/>
  <c r="C16"/>
  <c r="J18"/>
  <c r="F20"/>
  <c r="X21"/>
  <c r="Q23"/>
  <c r="I25"/>
  <c r="B27"/>
  <c r="T28"/>
  <c r="L30"/>
  <c r="E32"/>
  <c r="W33"/>
  <c r="O35"/>
  <c r="Y36"/>
  <c r="G38"/>
  <c r="N39"/>
  <c r="U40"/>
  <c r="C42"/>
  <c r="J43"/>
  <c r="Q44"/>
  <c r="X45"/>
  <c r="F47"/>
  <c r="M48"/>
  <c r="T49"/>
  <c r="B51"/>
  <c r="I52"/>
  <c r="P53"/>
  <c r="W54"/>
  <c r="E56"/>
  <c r="L57"/>
  <c r="S58"/>
  <c r="Z59"/>
  <c r="H61"/>
  <c r="O62"/>
  <c r="V63"/>
  <c r="D65"/>
  <c r="K66"/>
  <c r="R67"/>
  <c r="Y68"/>
  <c r="H2"/>
  <c r="H6"/>
  <c r="I10"/>
  <c r="L14"/>
  <c r="S17"/>
  <c r="I20"/>
  <c r="P22"/>
  <c r="V24"/>
  <c r="E27"/>
  <c r="L29"/>
  <c r="R31"/>
  <c r="Y33"/>
  <c r="F36"/>
  <c r="W37"/>
  <c r="P39"/>
  <c r="I41"/>
  <c r="Z42"/>
  <c r="S44"/>
  <c r="L46"/>
  <c r="D48"/>
  <c r="V49"/>
  <c r="O51"/>
  <c r="G53"/>
  <c r="Y54"/>
  <c r="R56"/>
  <c r="J58"/>
  <c r="C60"/>
  <c r="U61"/>
  <c r="M63"/>
  <c r="F65"/>
  <c r="X66"/>
  <c r="P68"/>
  <c r="H70"/>
  <c r="O71"/>
  <c r="V72"/>
  <c r="D74"/>
  <c r="K75"/>
  <c r="R76"/>
  <c r="Y77"/>
  <c r="G79"/>
  <c r="N80"/>
  <c r="U81"/>
  <c r="C83"/>
  <c r="J84"/>
  <c r="Q85"/>
  <c r="X86"/>
  <c r="F88"/>
  <c r="M89"/>
  <c r="T90"/>
  <c r="B92"/>
  <c r="I93"/>
  <c r="P94"/>
  <c r="W95"/>
  <c r="E97"/>
  <c r="L98"/>
  <c r="S99"/>
  <c r="Z100"/>
  <c r="H102"/>
  <c r="O103"/>
  <c r="V104"/>
  <c r="D106"/>
  <c r="K107"/>
  <c r="R108"/>
  <c r="Y109"/>
  <c r="G111"/>
  <c r="N112"/>
  <c r="M113"/>
  <c r="D114"/>
  <c r="T114"/>
  <c r="K115"/>
  <c r="B116"/>
  <c r="R116"/>
  <c r="I117"/>
  <c r="Y117"/>
  <c r="P118"/>
  <c r="G119"/>
  <c r="W119"/>
  <c r="X3"/>
  <c r="W5"/>
  <c r="Y7"/>
  <c r="Y9"/>
  <c r="Y11"/>
  <c r="Z13"/>
  <c r="X15"/>
  <c r="K17"/>
  <c r="D20"/>
  <c r="G21"/>
  <c r="K22"/>
  <c r="N23"/>
  <c r="Q24"/>
  <c r="U25"/>
  <c r="X26"/>
  <c r="B28"/>
  <c r="G29"/>
  <c r="J30"/>
  <c r="M31"/>
  <c r="Q32"/>
  <c r="T33"/>
  <c r="W34"/>
  <c r="B36"/>
  <c r="W36"/>
  <c r="S37"/>
  <c r="P38"/>
  <c r="L39"/>
  <c r="Z119"/>
  <c r="E119"/>
  <c r="I118"/>
  <c r="L117"/>
  <c r="P116"/>
  <c r="T115"/>
  <c r="W114"/>
  <c r="B114"/>
  <c r="F113"/>
  <c r="I112"/>
  <c r="M111"/>
  <c r="Q110"/>
  <c r="T109"/>
  <c r="X108"/>
  <c r="C108"/>
  <c r="F107"/>
  <c r="J106"/>
  <c r="N105"/>
  <c r="Q104"/>
  <c r="U103"/>
  <c r="Y102"/>
  <c r="C102"/>
  <c r="G101"/>
  <c r="K100"/>
  <c r="N99"/>
  <c r="R98"/>
  <c r="V97"/>
  <c r="Y96"/>
  <c r="D96"/>
  <c r="H95"/>
  <c r="K94"/>
  <c r="O93"/>
  <c r="S92"/>
  <c r="V91"/>
  <c r="Z90"/>
  <c r="E90"/>
  <c r="H89"/>
  <c r="L88"/>
  <c r="P87"/>
  <c r="S86"/>
  <c r="W85"/>
  <c r="B85"/>
  <c r="E84"/>
  <c r="I83"/>
  <c r="M82"/>
  <c r="P81"/>
  <c r="T80"/>
  <c r="X79"/>
  <c r="B79"/>
  <c r="F78"/>
  <c r="J77"/>
  <c r="M76"/>
  <c r="Q75"/>
  <c r="U74"/>
  <c r="X73"/>
  <c r="C73"/>
  <c r="G72"/>
  <c r="J71"/>
  <c r="N70"/>
  <c r="N69"/>
  <c r="J68"/>
  <c r="G67"/>
  <c r="D66"/>
  <c r="X64"/>
  <c r="U63"/>
  <c r="R62"/>
  <c r="N61"/>
  <c r="K60"/>
  <c r="H59"/>
  <c r="D58"/>
  <c r="Z56"/>
  <c r="W55"/>
  <c r="R54"/>
  <c r="O53"/>
  <c r="H51"/>
  <c r="E50"/>
  <c r="B49"/>
  <c r="W47"/>
  <c r="T46"/>
  <c r="Q45"/>
  <c r="L44"/>
  <c r="I43"/>
  <c r="F42"/>
  <c r="B41"/>
  <c r="T39"/>
  <c r="B38"/>
  <c r="J36"/>
  <c r="F34"/>
  <c r="W31"/>
  <c r="Q29"/>
  <c r="J27"/>
  <c r="B5"/>
  <c r="C5"/>
  <c r="N8"/>
  <c r="X11"/>
  <c r="I15"/>
  <c r="Y17"/>
  <c r="S4"/>
  <c r="G9"/>
  <c r="U13"/>
  <c r="R17"/>
  <c r="O20"/>
  <c r="D23"/>
  <c r="R25"/>
  <c r="G28"/>
  <c r="U30"/>
  <c r="S32"/>
  <c r="Z33"/>
  <c r="H35"/>
  <c r="I3"/>
  <c r="I6"/>
  <c r="K9"/>
  <c r="L12"/>
  <c r="L15"/>
  <c r="T17"/>
  <c r="U19"/>
  <c r="M21"/>
  <c r="F23"/>
  <c r="X24"/>
  <c r="P26"/>
  <c r="I28"/>
  <c r="B30"/>
  <c r="S31"/>
  <c r="L33"/>
  <c r="E35"/>
  <c r="Q36"/>
  <c r="X37"/>
  <c r="F39"/>
  <c r="M40"/>
  <c r="T41"/>
  <c r="B43"/>
  <c r="I44"/>
  <c r="P45"/>
  <c r="W46"/>
  <c r="E48"/>
  <c r="L49"/>
  <c r="S50"/>
  <c r="Z51"/>
  <c r="H53"/>
  <c r="O54"/>
  <c r="V55"/>
  <c r="D57"/>
  <c r="K58"/>
  <c r="R59"/>
  <c r="Y60"/>
  <c r="G62"/>
  <c r="N63"/>
  <c r="U64"/>
  <c r="C66"/>
  <c r="J67"/>
  <c r="Q68"/>
  <c r="X69"/>
  <c r="J5"/>
  <c r="I9"/>
  <c r="J13"/>
  <c r="Y16"/>
  <c r="S19"/>
  <c r="B22"/>
  <c r="I24"/>
  <c r="O26"/>
  <c r="V28"/>
  <c r="E31"/>
  <c r="K33"/>
  <c r="R35"/>
  <c r="M37"/>
  <c r="E39"/>
  <c r="W40"/>
  <c r="P42"/>
  <c r="H44"/>
  <c r="Z45"/>
  <c r="S47"/>
  <c r="K49"/>
  <c r="D51"/>
  <c r="V52"/>
  <c r="N54"/>
  <c r="G56"/>
  <c r="Y57"/>
  <c r="Q59"/>
  <c r="J61"/>
  <c r="C63"/>
  <c r="T64"/>
  <c r="M66"/>
  <c r="F68"/>
  <c r="W69"/>
  <c r="G71"/>
  <c r="N72"/>
  <c r="U73"/>
  <c r="C75"/>
  <c r="J76"/>
  <c r="Q77"/>
  <c r="X78"/>
  <c r="F80"/>
  <c r="M81"/>
  <c r="T82"/>
  <c r="B84"/>
  <c r="I85"/>
  <c r="P86"/>
  <c r="W87"/>
  <c r="E89"/>
  <c r="L90"/>
  <c r="S91"/>
  <c r="Z92"/>
  <c r="H94"/>
  <c r="O95"/>
  <c r="V96"/>
  <c r="D98"/>
  <c r="K99"/>
  <c r="R100"/>
  <c r="Y101"/>
  <c r="G103"/>
  <c r="N104"/>
  <c r="U105"/>
  <c r="C107"/>
  <c r="J108"/>
  <c r="Q109"/>
  <c r="X110"/>
  <c r="F112"/>
  <c r="E113"/>
  <c r="Y113"/>
  <c r="P114"/>
  <c r="G115"/>
  <c r="W115"/>
  <c r="N116"/>
  <c r="E117"/>
  <c r="U117"/>
  <c r="L118"/>
  <c r="C119"/>
  <c r="S119"/>
  <c r="L3"/>
  <c r="K5"/>
  <c r="K7"/>
  <c r="M9"/>
  <c r="L11"/>
  <c r="M13"/>
  <c r="P15"/>
  <c r="C17"/>
  <c r="O18"/>
  <c r="V19"/>
  <c r="Y20"/>
  <c r="C22"/>
  <c r="G23"/>
  <c r="J24"/>
  <c r="M25"/>
  <c r="R26"/>
  <c r="U27"/>
  <c r="X28"/>
  <c r="C30"/>
  <c r="F31"/>
  <c r="I32"/>
  <c r="M33"/>
  <c r="P34"/>
  <c r="S35"/>
  <c r="R36"/>
  <c r="N37"/>
  <c r="J38"/>
  <c r="G39"/>
  <c r="C40"/>
  <c r="J119"/>
  <c r="N118"/>
  <c r="R117"/>
  <c r="U116"/>
  <c r="Y115"/>
  <c r="D115"/>
  <c r="G114"/>
  <c r="K113"/>
  <c r="O112"/>
  <c r="R111"/>
  <c r="V110"/>
  <c r="Z109"/>
  <c r="D109"/>
  <c r="H108"/>
  <c r="L107"/>
  <c r="O106"/>
  <c r="S105"/>
  <c r="W104"/>
  <c r="Z103"/>
  <c r="E103"/>
  <c r="I102"/>
  <c r="L101"/>
  <c r="P100"/>
  <c r="T99"/>
  <c r="W98"/>
  <c r="B98"/>
  <c r="F97"/>
  <c r="I96"/>
  <c r="M95"/>
  <c r="Q94"/>
  <c r="T93"/>
  <c r="X92"/>
  <c r="C92"/>
  <c r="F91"/>
  <c r="J90"/>
  <c r="N89"/>
  <c r="Q88"/>
  <c r="U87"/>
  <c r="Y86"/>
  <c r="C86"/>
  <c r="G85"/>
  <c r="K84"/>
  <c r="N83"/>
  <c r="R82"/>
  <c r="V81"/>
  <c r="Y80"/>
  <c r="D80"/>
  <c r="H79"/>
  <c r="K78"/>
  <c r="O77"/>
  <c r="S76"/>
  <c r="V75"/>
  <c r="Z74"/>
  <c r="E74"/>
  <c r="H73"/>
  <c r="L72"/>
  <c r="P71"/>
  <c r="S70"/>
  <c r="U69"/>
  <c r="R68"/>
  <c r="M67"/>
  <c r="J66"/>
  <c r="G65"/>
  <c r="C64"/>
  <c r="Y62"/>
  <c r="V61"/>
  <c r="R60"/>
  <c r="O59"/>
  <c r="L58"/>
  <c r="G57"/>
  <c r="D56"/>
  <c r="Z54"/>
  <c r="V53"/>
  <c r="S52"/>
  <c r="P51"/>
  <c r="L50"/>
  <c r="I49"/>
  <c r="F48"/>
  <c r="Z46"/>
  <c r="W45"/>
  <c r="T44"/>
  <c r="P43"/>
  <c r="M42"/>
  <c r="J41"/>
  <c r="F40"/>
  <c r="M38"/>
  <c r="T36"/>
  <c r="T34"/>
  <c r="M32"/>
  <c r="F30"/>
  <c r="Y27"/>
  <c r="Q25"/>
  <c r="J23"/>
  <c r="D21"/>
  <c r="U18"/>
  <c r="R15"/>
  <c r="T11"/>
  <c r="S7"/>
  <c r="Q3"/>
  <c r="N119"/>
  <c r="R118"/>
  <c r="V117"/>
  <c r="Y116"/>
  <c r="D116"/>
  <c r="H115"/>
  <c r="K114"/>
  <c r="O113"/>
  <c r="S112"/>
  <c r="V111"/>
  <c r="Z110"/>
  <c r="E110"/>
  <c r="H109"/>
  <c r="L108"/>
  <c r="P107"/>
  <c r="S106"/>
  <c r="W105"/>
  <c r="B105"/>
  <c r="E104"/>
  <c r="I103"/>
  <c r="M102"/>
  <c r="P101"/>
  <c r="T100"/>
  <c r="X99"/>
  <c r="B99"/>
  <c r="F98"/>
  <c r="J97"/>
  <c r="M96"/>
  <c r="Q95"/>
  <c r="U94"/>
  <c r="X93"/>
  <c r="C93"/>
  <c r="G92"/>
  <c r="J91"/>
  <c r="N90"/>
  <c r="R89"/>
  <c r="U88"/>
  <c r="Y87"/>
  <c r="D87"/>
  <c r="G86"/>
  <c r="K85"/>
  <c r="O84"/>
  <c r="R83"/>
  <c r="V82"/>
  <c r="Z81"/>
  <c r="D81"/>
  <c r="H80"/>
  <c r="L79"/>
  <c r="O78"/>
  <c r="S77"/>
  <c r="W76"/>
  <c r="Z75"/>
  <c r="E75"/>
  <c r="I74"/>
  <c r="L73"/>
  <c r="P72"/>
  <c r="T71"/>
  <c r="W70"/>
  <c r="Z69"/>
  <c r="W68"/>
  <c r="S67"/>
  <c r="P66"/>
  <c r="M65"/>
  <c r="H64"/>
  <c r="E63"/>
  <c r="B62"/>
  <c r="W60"/>
  <c r="T59"/>
  <c r="Q58"/>
  <c r="M57"/>
  <c r="J56"/>
  <c r="G55"/>
  <c r="B54"/>
  <c r="X52"/>
  <c r="U51"/>
  <c r="Q50"/>
  <c r="N49"/>
  <c r="K48"/>
  <c r="G47"/>
  <c r="D46"/>
  <c r="Z44"/>
  <c r="U43"/>
  <c r="R42"/>
  <c r="O41"/>
  <c r="K40"/>
  <c r="V38"/>
  <c r="E37"/>
  <c r="G35"/>
  <c r="Y32"/>
  <c r="S30"/>
  <c r="L28"/>
  <c r="D26"/>
  <c r="W23"/>
  <c r="P21"/>
  <c r="I19"/>
  <c r="L16"/>
  <c r="P12"/>
  <c r="O8"/>
  <c r="O4"/>
  <c r="J15"/>
  <c r="S14"/>
  <c r="C14"/>
  <c r="L13"/>
  <c r="U12"/>
  <c r="E12"/>
  <c r="N11"/>
  <c r="W10"/>
  <c r="G10"/>
  <c r="P9"/>
  <c r="Y8"/>
  <c r="I8"/>
  <c r="R7"/>
  <c r="B7"/>
  <c r="K6"/>
  <c r="T5"/>
  <c r="D5"/>
  <c r="M4"/>
  <c r="V3"/>
  <c r="F3"/>
  <c r="O2"/>
  <c r="U57"/>
  <c r="C25"/>
  <c r="N20"/>
  <c r="U14"/>
  <c r="Q6"/>
  <c r="I119"/>
  <c r="P117"/>
  <c r="X115"/>
  <c r="F114"/>
  <c r="M112"/>
  <c r="U110"/>
  <c r="C109"/>
  <c r="J107"/>
  <c r="R105"/>
  <c r="Y103"/>
  <c r="G102"/>
  <c r="V98"/>
  <c r="D97"/>
  <c r="L95"/>
  <c r="S93"/>
  <c r="Z91"/>
  <c r="I90"/>
  <c r="P88"/>
  <c r="W86"/>
  <c r="F85"/>
  <c r="M83"/>
  <c r="C80"/>
  <c r="J78"/>
  <c r="Y74"/>
  <c r="N71"/>
  <c r="L67"/>
  <c r="P60"/>
  <c r="U53"/>
  <c r="Y46"/>
  <c r="L32"/>
  <c r="O14"/>
  <c r="B3"/>
  <c r="G26"/>
  <c r="Q21"/>
  <c r="M16"/>
  <c r="T8"/>
  <c r="T119"/>
  <c r="B118"/>
  <c r="I116"/>
  <c r="Q114"/>
  <c r="X112"/>
  <c r="F111"/>
  <c r="N109"/>
  <c r="U107"/>
  <c r="C106"/>
  <c r="K104"/>
  <c r="R102"/>
  <c r="Y100"/>
  <c r="H99"/>
  <c r="O97"/>
  <c r="V95"/>
  <c r="E94"/>
  <c r="L92"/>
  <c r="S90"/>
  <c r="B89"/>
  <c r="I87"/>
  <c r="P85"/>
  <c r="X83"/>
  <c r="F82"/>
  <c r="M80"/>
  <c r="U78"/>
  <c r="C77"/>
  <c r="J75"/>
  <c r="R73"/>
  <c r="Y71"/>
  <c r="G70"/>
  <c r="B68"/>
  <c r="S65"/>
  <c r="L63"/>
  <c r="F61"/>
  <c r="X58"/>
  <c r="P56"/>
  <c r="J54"/>
  <c r="C52"/>
  <c r="U49"/>
  <c r="O47"/>
  <c r="G45"/>
  <c r="Y42"/>
  <c r="S40"/>
  <c r="O37"/>
  <c r="O33"/>
  <c r="Z28"/>
  <c r="L24"/>
  <c r="W19"/>
  <c r="R13"/>
  <c r="M5"/>
  <c r="W14"/>
  <c r="P13"/>
  <c r="I12"/>
  <c r="B11"/>
  <c r="T9"/>
  <c r="M8"/>
  <c r="F7"/>
  <c r="X5"/>
  <c r="Q4"/>
  <c r="J3"/>
  <c r="S96"/>
  <c r="G76"/>
  <c r="E69"/>
  <c r="P64"/>
  <c r="B60"/>
  <c r="F53"/>
  <c r="R48"/>
  <c r="D44"/>
  <c r="H39"/>
  <c r="G31"/>
  <c r="F22"/>
  <c r="Q9"/>
  <c r="G14"/>
  <c r="R11"/>
  <c r="D9"/>
  <c r="O6"/>
  <c r="Z3"/>
  <c r="O100"/>
  <c r="T81"/>
  <c r="Q76"/>
  <c r="G73"/>
  <c r="S69"/>
  <c r="E65"/>
  <c r="X62"/>
  <c r="I58"/>
  <c r="C56"/>
  <c r="M51"/>
  <c r="G49"/>
  <c r="R44"/>
  <c r="L42"/>
  <c r="D40"/>
  <c r="S36"/>
  <c r="V27"/>
  <c r="I23"/>
  <c r="R18"/>
  <c r="P11"/>
  <c r="M3"/>
  <c r="H13"/>
  <c r="Z11"/>
  <c r="S10"/>
  <c r="L9"/>
  <c r="E8"/>
  <c r="W6"/>
  <c r="P5"/>
  <c r="I4"/>
  <c r="L52"/>
  <c r="V22"/>
  <c r="Z17"/>
  <c r="T10"/>
  <c r="Q2"/>
  <c r="M118"/>
  <c r="T116"/>
  <c r="B115"/>
  <c r="J113"/>
  <c r="Q111"/>
  <c r="X109"/>
  <c r="G108"/>
  <c r="N106"/>
  <c r="U104"/>
  <c r="D103"/>
  <c r="K101"/>
  <c r="R99"/>
  <c r="Z97"/>
  <c r="H96"/>
  <c r="O94"/>
  <c r="W92"/>
  <c r="E91"/>
  <c r="L89"/>
  <c r="T87"/>
  <c r="B86"/>
  <c r="I84"/>
  <c r="Q82"/>
  <c r="X80"/>
  <c r="F79"/>
  <c r="N77"/>
  <c r="U75"/>
  <c r="C74"/>
  <c r="K72"/>
  <c r="R70"/>
  <c r="O68"/>
  <c r="I66"/>
  <c r="B64"/>
  <c r="S61"/>
  <c r="M59"/>
  <c r="F57"/>
  <c r="X54"/>
  <c r="R52"/>
  <c r="J50"/>
  <c r="C48"/>
  <c r="V45"/>
  <c r="O43"/>
  <c r="G41"/>
  <c r="L38"/>
  <c r="R34"/>
  <c r="D30"/>
  <c r="P25"/>
  <c r="Z20"/>
  <c r="Q15"/>
  <c r="P7"/>
  <c r="F15"/>
  <c r="X13"/>
  <c r="Q12"/>
  <c r="J11"/>
  <c r="C10"/>
  <c r="U8"/>
  <c r="N7"/>
  <c r="G6"/>
  <c r="Y4"/>
  <c r="R3"/>
  <c r="K2"/>
  <c r="Y23"/>
  <c r="K19"/>
  <c r="S12"/>
  <c r="P4"/>
  <c r="W118"/>
  <c r="F117"/>
  <c r="M115"/>
  <c r="T113"/>
  <c r="C112"/>
  <c r="J110"/>
  <c r="Q108"/>
  <c r="Y106"/>
  <c r="G105"/>
  <c r="N103"/>
  <c r="V101"/>
  <c r="D100"/>
  <c r="K98"/>
  <c r="Z94"/>
  <c r="H93"/>
  <c r="P91"/>
  <c r="W89"/>
  <c r="E88"/>
  <c r="M86"/>
  <c r="T84"/>
  <c r="B83"/>
  <c r="J81"/>
  <c r="Q79"/>
  <c r="X77"/>
  <c r="N74"/>
  <c r="U72"/>
  <c r="D71"/>
  <c r="V66"/>
  <c r="I62"/>
  <c r="M55"/>
  <c r="Y50"/>
  <c r="J46"/>
  <c r="V41"/>
  <c r="V35"/>
  <c r="S26"/>
  <c r="D17"/>
  <c r="N15"/>
  <c r="Y12"/>
  <c r="K10"/>
  <c r="V7"/>
  <c r="H5"/>
  <c r="S2"/>
  <c r="L119" i="18"/>
  <c r="L118"/>
  <c r="L117"/>
  <c r="L116"/>
  <c r="L115"/>
  <c r="L114"/>
  <c r="L113"/>
  <c r="L112"/>
  <c r="L111"/>
  <c r="L110"/>
  <c r="L109"/>
  <c r="L108"/>
  <c r="L107"/>
  <c r="L106"/>
  <c r="L105"/>
  <c r="L104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K82" i="20" l="1"/>
  <c r="K95"/>
  <c r="K103"/>
  <c r="K89"/>
  <c r="K93"/>
  <c r="K108"/>
  <c r="K99"/>
  <c r="K102"/>
  <c r="K107"/>
  <c r="K106"/>
  <c r="K112"/>
  <c r="K105"/>
  <c r="K113"/>
  <c r="K114"/>
  <c r="K116"/>
  <c r="K115"/>
  <c r="K63"/>
  <c r="K90"/>
  <c r="K92"/>
  <c r="K85"/>
  <c r="K100"/>
  <c r="K111"/>
  <c r="K64"/>
  <c r="K62"/>
  <c r="K61"/>
  <c r="K76"/>
  <c r="K91"/>
  <c r="K101"/>
  <c r="K104"/>
  <c r="K57"/>
  <c r="K86"/>
  <c r="K72"/>
  <c r="K52"/>
  <c r="K83"/>
  <c r="K60"/>
  <c r="K73"/>
  <c r="K98"/>
  <c r="K42"/>
  <c r="K65"/>
  <c r="K81"/>
  <c r="K54"/>
  <c r="K79"/>
  <c r="K96"/>
  <c r="K74"/>
  <c r="K71"/>
  <c r="K87"/>
  <c r="K109"/>
  <c r="K58"/>
  <c r="K75"/>
  <c r="K53"/>
  <c r="K41"/>
  <c r="K80"/>
  <c r="K48"/>
  <c r="K68"/>
  <c r="K36"/>
  <c r="K78"/>
  <c r="K47"/>
  <c r="K24"/>
  <c r="K77"/>
  <c r="K46"/>
  <c r="K44"/>
  <c r="K69"/>
  <c r="K56"/>
  <c r="K27"/>
  <c r="K20"/>
  <c r="K43"/>
  <c r="K25"/>
  <c r="K70"/>
  <c r="K67"/>
  <c r="K39"/>
  <c r="K26"/>
  <c r="K88"/>
  <c r="K50"/>
  <c r="K13"/>
  <c r="K11"/>
  <c r="K8"/>
  <c r="K15"/>
  <c r="K9"/>
  <c r="K12"/>
  <c r="K19"/>
  <c r="K7"/>
  <c r="K16"/>
  <c r="K14"/>
  <c r="K10"/>
  <c r="K17"/>
  <c r="K6"/>
  <c r="K5"/>
  <c r="K18"/>
  <c r="K30"/>
  <c r="K32"/>
  <c r="K21"/>
  <c r="K59"/>
  <c r="K23"/>
  <c r="K29"/>
  <c r="K22"/>
  <c r="K35"/>
  <c r="K33"/>
  <c r="K94"/>
  <c r="K66"/>
  <c r="K37"/>
  <c r="K28"/>
  <c r="K55"/>
  <c r="K31"/>
  <c r="K97"/>
  <c r="K51"/>
  <c r="K38"/>
  <c r="K34"/>
  <c r="K40"/>
  <c r="K49"/>
  <c r="K45"/>
  <c r="K84"/>
  <c r="K110"/>
  <c r="K117"/>
  <c r="K118"/>
  <c r="K121"/>
  <c r="K122"/>
  <c r="K119"/>
  <c r="K120"/>
  <c r="H82"/>
  <c r="H95"/>
  <c r="H103"/>
  <c r="H89"/>
  <c r="H93"/>
  <c r="H108"/>
  <c r="H99"/>
  <c r="H102"/>
  <c r="H107"/>
  <c r="H106"/>
  <c r="H112"/>
  <c r="H105"/>
  <c r="H113"/>
  <c r="H114"/>
  <c r="H116"/>
  <c r="H115"/>
  <c r="H63"/>
  <c r="H90"/>
  <c r="H92"/>
  <c r="H85"/>
  <c r="H100"/>
  <c r="H111"/>
  <c r="H64"/>
  <c r="H62"/>
  <c r="H61"/>
  <c r="H76"/>
  <c r="H91"/>
  <c r="H101"/>
  <c r="H104"/>
  <c r="H57"/>
  <c r="H86"/>
  <c r="H72"/>
  <c r="H52"/>
  <c r="H83"/>
  <c r="H60"/>
  <c r="H73"/>
  <c r="H98"/>
  <c r="H42"/>
  <c r="H65"/>
  <c r="H81"/>
  <c r="H54"/>
  <c r="H79"/>
  <c r="H96"/>
  <c r="H74"/>
  <c r="H71"/>
  <c r="H87"/>
  <c r="H109"/>
  <c r="H58"/>
  <c r="H75"/>
  <c r="H53"/>
  <c r="H41"/>
  <c r="H80"/>
  <c r="H48"/>
  <c r="H68"/>
  <c r="H36"/>
  <c r="H78"/>
  <c r="H47"/>
  <c r="H24"/>
  <c r="H77"/>
  <c r="H46"/>
  <c r="H44"/>
  <c r="H69"/>
  <c r="H56"/>
  <c r="H27"/>
  <c r="H20"/>
  <c r="H43"/>
  <c r="H25"/>
  <c r="H70"/>
  <c r="H67"/>
  <c r="H39"/>
  <c r="H26"/>
  <c r="H88"/>
  <c r="H50"/>
  <c r="H13"/>
  <c r="H11"/>
  <c r="H8"/>
  <c r="H15"/>
  <c r="H9"/>
  <c r="H12"/>
  <c r="H19"/>
  <c r="H7"/>
  <c r="H16"/>
  <c r="H14"/>
  <c r="H10"/>
  <c r="H17"/>
  <c r="H6"/>
  <c r="H5"/>
  <c r="H18"/>
  <c r="H30"/>
  <c r="H32"/>
  <c r="H21"/>
  <c r="H59"/>
  <c r="H23"/>
  <c r="H29"/>
  <c r="H22"/>
  <c r="H35"/>
  <c r="H33"/>
  <c r="H94"/>
  <c r="H66"/>
  <c r="H37"/>
  <c r="H28"/>
  <c r="H55"/>
  <c r="H31"/>
  <c r="H97"/>
  <c r="H51"/>
  <c r="H38"/>
  <c r="H34"/>
  <c r="H40"/>
  <c r="H49"/>
  <c r="H45"/>
  <c r="H84"/>
  <c r="H110"/>
  <c r="H117"/>
  <c r="H118"/>
  <c r="H121"/>
  <c r="H122"/>
  <c r="H119"/>
  <c r="H120"/>
  <c r="E82"/>
  <c r="E95"/>
  <c r="E103"/>
  <c r="E89"/>
  <c r="E93"/>
  <c r="E108"/>
  <c r="E99"/>
  <c r="E102"/>
  <c r="E107"/>
  <c r="E106"/>
  <c r="E112"/>
  <c r="E105"/>
  <c r="E113"/>
  <c r="E114"/>
  <c r="E116"/>
  <c r="E115"/>
  <c r="E63"/>
  <c r="E90"/>
  <c r="E92"/>
  <c r="E85"/>
  <c r="E100"/>
  <c r="E111"/>
  <c r="E64"/>
  <c r="E62"/>
  <c r="E61"/>
  <c r="E76"/>
  <c r="E91"/>
  <c r="E101"/>
  <c r="E104"/>
  <c r="E57"/>
  <c r="E86"/>
  <c r="E72"/>
  <c r="E52"/>
  <c r="E83"/>
  <c r="E60"/>
  <c r="E73"/>
  <c r="E98"/>
  <c r="E42"/>
  <c r="E65"/>
  <c r="E81"/>
  <c r="E54"/>
  <c r="E79"/>
  <c r="E96"/>
  <c r="E74"/>
  <c r="E71"/>
  <c r="E87"/>
  <c r="E109"/>
  <c r="E58"/>
  <c r="E75"/>
  <c r="E53"/>
  <c r="E41"/>
  <c r="E80"/>
  <c r="E48"/>
  <c r="E68"/>
  <c r="E36"/>
  <c r="E78"/>
  <c r="E47"/>
  <c r="E24"/>
  <c r="E77"/>
  <c r="E46"/>
  <c r="E44"/>
  <c r="E69"/>
  <c r="E56"/>
  <c r="E27"/>
  <c r="E20"/>
  <c r="E43"/>
  <c r="E25"/>
  <c r="E70"/>
  <c r="E67"/>
  <c r="E39"/>
  <c r="E26"/>
  <c r="E88"/>
  <c r="E50"/>
  <c r="E13"/>
  <c r="E11"/>
  <c r="E8"/>
  <c r="E15"/>
  <c r="E9"/>
  <c r="E12"/>
  <c r="E19"/>
  <c r="E7"/>
  <c r="E16"/>
  <c r="E14"/>
  <c r="E10"/>
  <c r="E17"/>
  <c r="E6"/>
  <c r="E5"/>
  <c r="E18"/>
  <c r="E30"/>
  <c r="E32"/>
  <c r="E21"/>
  <c r="E59"/>
  <c r="E23"/>
  <c r="E29"/>
  <c r="E22"/>
  <c r="E35"/>
  <c r="E33"/>
  <c r="E94"/>
  <c r="E66"/>
  <c r="E37"/>
  <c r="E28"/>
  <c r="E55"/>
  <c r="E31"/>
  <c r="E97"/>
  <c r="E51"/>
  <c r="E38"/>
  <c r="E34"/>
  <c r="E40"/>
  <c r="E49"/>
  <c r="E45"/>
  <c r="E84"/>
  <c r="E110"/>
  <c r="E117"/>
  <c r="E118"/>
  <c r="E121"/>
  <c r="E122"/>
  <c r="E119"/>
  <c r="E120"/>
  <c r="B1" i="21"/>
  <c r="L58" i="1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L3"/>
  <c r="L2"/>
  <c r="AB69" i="19" l="1"/>
  <c r="AA88"/>
  <c r="AB30" l="1"/>
  <c r="AA63"/>
  <c r="AB99"/>
  <c r="AA29"/>
  <c r="AA17"/>
  <c r="AB45"/>
  <c r="AB67"/>
  <c r="AB32"/>
  <c r="AA69"/>
  <c r="AC69" s="1"/>
  <c r="AB26"/>
  <c r="AB2"/>
  <c r="AB64"/>
  <c r="AB27"/>
  <c r="AB62"/>
  <c r="AB49"/>
  <c r="AA31"/>
  <c r="AA58"/>
  <c r="AB63"/>
  <c r="AA10"/>
  <c r="AA15"/>
  <c r="AB98"/>
  <c r="AB39"/>
  <c r="AB66"/>
  <c r="AB28"/>
  <c r="AB33"/>
  <c r="AA54"/>
  <c r="AB34"/>
  <c r="AA119"/>
  <c r="AA19"/>
  <c r="AA9"/>
  <c r="AB35"/>
  <c r="AA97"/>
  <c r="AB60"/>
  <c r="AB118"/>
  <c r="AB54"/>
  <c r="AB46"/>
  <c r="AA68"/>
  <c r="AA45"/>
  <c r="AB73"/>
  <c r="AA108"/>
  <c r="AB16"/>
  <c r="AA110"/>
  <c r="AB88"/>
  <c r="AC88" s="1"/>
  <c r="AA3"/>
  <c r="AA23"/>
  <c r="AB40"/>
  <c r="AB41"/>
  <c r="AB15"/>
  <c r="AB119"/>
  <c r="AB74"/>
  <c r="AA60"/>
  <c r="AB6"/>
  <c r="AA84"/>
  <c r="AB48"/>
  <c r="AA2"/>
  <c r="AA32"/>
  <c r="AB21"/>
  <c r="AB82"/>
  <c r="AB95"/>
  <c r="AB19"/>
  <c r="AB53"/>
  <c r="AA42"/>
  <c r="AB25"/>
  <c r="AB57"/>
  <c r="AA111"/>
  <c r="AB3"/>
  <c r="AA46"/>
  <c r="AA73"/>
  <c r="AA16"/>
  <c r="AB58"/>
  <c r="AB80"/>
  <c r="AB86"/>
  <c r="AA12"/>
  <c r="AA6"/>
  <c r="AA48"/>
  <c r="AB23"/>
  <c r="AB68"/>
  <c r="AB110"/>
  <c r="AA109"/>
  <c r="AB56"/>
  <c r="AB97"/>
  <c r="AB72"/>
  <c r="AA78"/>
  <c r="AA41"/>
  <c r="AA40"/>
  <c r="AA83"/>
  <c r="AA22"/>
  <c r="AA98"/>
  <c r="AA112"/>
  <c r="AA39"/>
  <c r="AB91"/>
  <c r="AB102"/>
  <c r="AA28"/>
  <c r="AB44"/>
  <c r="AA27"/>
  <c r="AB10"/>
  <c r="AA13"/>
  <c r="AB75"/>
  <c r="AB94"/>
  <c r="AA74"/>
  <c r="AA14"/>
  <c r="AB77"/>
  <c r="AA33"/>
  <c r="AA36"/>
  <c r="AB24"/>
  <c r="AA64"/>
  <c r="AB13"/>
  <c r="AB84"/>
  <c r="AB117"/>
  <c r="AB5"/>
  <c r="AB105"/>
  <c r="AB101"/>
  <c r="AB22"/>
  <c r="AB14"/>
  <c r="AB36"/>
  <c r="AA57"/>
  <c r="AB55"/>
  <c r="AB83"/>
  <c r="AA62"/>
  <c r="AA66"/>
  <c r="AA24"/>
  <c r="AC24" s="1"/>
  <c r="AB20"/>
  <c r="AB78"/>
  <c r="AA51"/>
  <c r="AA49"/>
  <c r="AB112"/>
  <c r="AA44"/>
  <c r="AA94"/>
  <c r="AA114"/>
  <c r="AA116"/>
  <c r="AA77"/>
  <c r="AA34"/>
  <c r="AB31"/>
  <c r="AA71"/>
  <c r="AB103"/>
  <c r="AA43"/>
  <c r="AA76"/>
  <c r="AB11"/>
  <c r="AA113"/>
  <c r="AB108"/>
  <c r="AB61"/>
  <c r="AA79"/>
  <c r="AA4"/>
  <c r="AA89"/>
  <c r="AB104"/>
  <c r="AB51"/>
  <c r="AB116"/>
  <c r="AA91"/>
  <c r="AB37"/>
  <c r="AB96"/>
  <c r="AA72"/>
  <c r="AA75"/>
  <c r="AB47"/>
  <c r="AB90"/>
  <c r="AA8"/>
  <c r="AB107"/>
  <c r="AA26"/>
  <c r="AB81"/>
  <c r="AB17"/>
  <c r="AA52"/>
  <c r="AB18"/>
  <c r="AA67"/>
  <c r="AA81"/>
  <c r="AA80"/>
  <c r="AA82"/>
  <c r="AA86"/>
  <c r="AB42"/>
  <c r="AB52"/>
  <c r="AA107"/>
  <c r="AB79"/>
  <c r="AA95"/>
  <c r="AB113"/>
  <c r="AB89"/>
  <c r="AA18"/>
  <c r="AA56"/>
  <c r="AA61"/>
  <c r="AB12"/>
  <c r="AA20"/>
  <c r="AC20" s="1"/>
  <c r="AA21"/>
  <c r="AA47"/>
  <c r="AA37"/>
  <c r="AB8"/>
  <c r="AA96"/>
  <c r="AA25"/>
  <c r="AB109"/>
  <c r="AB114"/>
  <c r="AA11"/>
  <c r="AA90"/>
  <c r="AB4"/>
  <c r="AA53"/>
  <c r="AB87"/>
  <c r="AB92"/>
  <c r="AB106"/>
  <c r="AA55"/>
  <c r="AB93"/>
  <c r="AB50"/>
  <c r="AA35"/>
  <c r="AA65"/>
  <c r="AB115"/>
  <c r="AA104"/>
  <c r="AB100"/>
  <c r="AB111"/>
  <c r="AA70"/>
  <c r="AA7"/>
  <c r="AA59"/>
  <c r="AA85"/>
  <c r="AA118"/>
  <c r="AA102"/>
  <c r="AA38"/>
  <c r="AB7"/>
  <c r="AB38"/>
  <c r="AA50"/>
  <c r="AA106"/>
  <c r="AA99"/>
  <c r="AB76"/>
  <c r="AA103"/>
  <c r="AB9"/>
  <c r="AA105"/>
  <c r="AA30"/>
  <c r="AA93"/>
  <c r="AA87"/>
  <c r="AB59"/>
  <c r="AB71"/>
  <c r="AA115"/>
  <c r="AB29"/>
  <c r="AA5"/>
  <c r="AA101"/>
  <c r="AB65"/>
  <c r="AB85"/>
  <c r="AB43"/>
  <c r="AA100"/>
  <c r="AB70"/>
  <c r="AA117"/>
  <c r="AA92"/>
  <c r="AC37" l="1"/>
  <c r="AC95"/>
  <c r="AC16"/>
  <c r="AC32"/>
  <c r="AC2"/>
  <c r="AC108"/>
  <c r="AC57"/>
  <c r="AC39"/>
  <c r="AC63"/>
  <c r="AC30"/>
  <c r="AC100"/>
  <c r="AC99"/>
  <c r="AC101"/>
  <c r="AC43"/>
  <c r="AC58"/>
  <c r="AC67"/>
  <c r="AC82"/>
  <c r="AC17"/>
  <c r="AC27"/>
  <c r="AC26"/>
  <c r="AC40"/>
  <c r="AC103"/>
  <c r="AC77"/>
  <c r="AC62"/>
  <c r="AC54"/>
  <c r="AC49"/>
  <c r="AC25"/>
  <c r="AC80"/>
  <c r="AC91"/>
  <c r="AC94"/>
  <c r="AC73"/>
  <c r="AC46"/>
  <c r="AC97"/>
  <c r="AC22"/>
  <c r="AC78"/>
  <c r="AC8"/>
  <c r="AC81"/>
  <c r="AC64"/>
  <c r="AC31"/>
  <c r="AC35"/>
  <c r="AC4"/>
  <c r="AC109"/>
  <c r="AC15"/>
  <c r="AC11"/>
  <c r="AC116"/>
  <c r="AC44"/>
  <c r="AC48"/>
  <c r="AC115"/>
  <c r="AC102"/>
  <c r="AC13"/>
  <c r="AC28"/>
  <c r="AC12"/>
  <c r="AC119"/>
  <c r="AC68"/>
  <c r="AC60"/>
  <c r="AC19"/>
  <c r="AC33"/>
  <c r="AC98"/>
  <c r="AC76"/>
  <c r="AC104"/>
  <c r="AC117"/>
  <c r="AC7"/>
  <c r="AC107"/>
  <c r="AC111"/>
  <c r="AC65"/>
  <c r="AC55"/>
  <c r="AC53"/>
  <c r="AC18"/>
  <c r="AC112"/>
  <c r="AC14"/>
  <c r="AC72"/>
  <c r="AC6"/>
  <c r="AC3"/>
  <c r="AC42"/>
  <c r="AC83"/>
  <c r="AC79"/>
  <c r="AC110"/>
  <c r="AC71"/>
  <c r="AC38"/>
  <c r="AC118"/>
  <c r="AC90"/>
  <c r="AC89"/>
  <c r="AC51"/>
  <c r="AC45"/>
  <c r="AC5"/>
  <c r="AC74"/>
  <c r="AC41"/>
  <c r="AC36"/>
  <c r="AC86"/>
  <c r="AC10"/>
  <c r="AC23"/>
  <c r="AC34"/>
  <c r="AC66"/>
  <c r="AC84"/>
  <c r="AC59"/>
  <c r="AC75"/>
  <c r="AC96"/>
  <c r="AC61"/>
  <c r="AC50"/>
  <c r="AC47"/>
  <c r="AC113"/>
  <c r="AC21"/>
  <c r="AC52"/>
  <c r="AC56"/>
  <c r="AC114"/>
  <c r="AC29"/>
  <c r="AC87"/>
  <c r="AC106"/>
  <c r="AC70"/>
  <c r="AC9"/>
  <c r="AC85"/>
  <c r="AC93"/>
  <c r="AC92"/>
  <c r="AC105"/>
  <c r="I78" i="20"/>
  <c r="I14"/>
  <c r="F81"/>
  <c r="C24"/>
  <c r="C39"/>
  <c r="F33"/>
  <c r="C78"/>
  <c r="F27"/>
  <c r="F89"/>
  <c r="C100"/>
  <c r="C37"/>
  <c r="I11"/>
  <c r="C14"/>
  <c r="F77"/>
  <c r="F68"/>
  <c r="F45"/>
  <c r="I33"/>
  <c r="F122"/>
  <c r="C82"/>
  <c r="I101"/>
  <c r="C48"/>
  <c r="C47"/>
  <c r="F5"/>
  <c r="I86"/>
  <c r="C7"/>
  <c r="F96"/>
  <c r="I76"/>
  <c r="I7"/>
  <c r="F47"/>
  <c r="I62"/>
  <c r="I8"/>
  <c r="F14"/>
  <c r="I22"/>
  <c r="I97"/>
  <c r="I43"/>
  <c r="I54"/>
  <c r="I116"/>
  <c r="C18"/>
  <c r="I110"/>
  <c r="F113"/>
  <c r="C44"/>
  <c r="F29"/>
  <c r="F8"/>
  <c r="C29"/>
  <c r="C109"/>
  <c r="F70"/>
  <c r="F107"/>
  <c r="C49"/>
  <c r="I21"/>
  <c r="I112"/>
  <c r="I19"/>
  <c r="I77"/>
  <c r="F9"/>
  <c r="I25"/>
  <c r="C23"/>
  <c r="I64"/>
  <c r="I30"/>
  <c r="I95"/>
  <c r="C25"/>
  <c r="I109"/>
  <c r="C72"/>
  <c r="F71"/>
  <c r="F82"/>
  <c r="I69"/>
  <c r="I111"/>
  <c r="I35"/>
  <c r="I52"/>
  <c r="F109"/>
  <c r="F25"/>
  <c r="C112"/>
  <c r="F103"/>
  <c r="I18"/>
  <c r="C28"/>
  <c r="F106"/>
  <c r="F80"/>
  <c r="C121"/>
  <c r="I38"/>
  <c r="C6"/>
  <c r="F88"/>
  <c r="I12"/>
  <c r="C54"/>
  <c r="F112"/>
  <c r="C119"/>
  <c r="F38"/>
  <c r="F83"/>
  <c r="I92"/>
  <c r="I114"/>
  <c r="I89"/>
  <c r="I84"/>
  <c r="C31"/>
  <c r="C95"/>
  <c r="C102"/>
  <c r="I105"/>
  <c r="F90"/>
  <c r="C16"/>
  <c r="C9"/>
  <c r="I15"/>
  <c r="F79"/>
  <c r="C75"/>
  <c r="I118"/>
  <c r="C122"/>
  <c r="I53"/>
  <c r="C113"/>
  <c r="I120"/>
  <c r="F63"/>
  <c r="F26"/>
  <c r="F18"/>
  <c r="I79"/>
  <c r="C33"/>
  <c r="C41"/>
  <c r="F40"/>
  <c r="I40"/>
  <c r="I57"/>
  <c r="C103"/>
  <c r="C55"/>
  <c r="C8"/>
  <c r="I85"/>
  <c r="C114"/>
  <c r="C91"/>
  <c r="I81"/>
  <c r="F116"/>
  <c r="F37"/>
  <c r="F61"/>
  <c r="F46"/>
  <c r="C65"/>
  <c r="F24"/>
  <c r="F11"/>
  <c r="F93"/>
  <c r="C93"/>
  <c r="F36"/>
  <c r="C105"/>
  <c r="C63"/>
  <c r="C5"/>
  <c r="C79"/>
  <c r="C83"/>
  <c r="F84"/>
  <c r="C53"/>
  <c r="F64"/>
  <c r="F28"/>
  <c r="I32"/>
  <c r="C50"/>
  <c r="F17"/>
  <c r="I46"/>
  <c r="F12"/>
  <c r="C27"/>
  <c r="F108"/>
  <c r="F48"/>
  <c r="C81"/>
  <c r="F69"/>
  <c r="C80"/>
  <c r="I29"/>
  <c r="I113"/>
  <c r="I103"/>
  <c r="F57"/>
  <c r="F114"/>
  <c r="F34"/>
  <c r="F111"/>
  <c r="I66"/>
  <c r="C69"/>
  <c r="C98"/>
  <c r="C84"/>
  <c r="I6"/>
  <c r="I67"/>
  <c r="C86"/>
  <c r="I96"/>
  <c r="F119"/>
  <c r="C15"/>
  <c r="I28"/>
  <c r="C94"/>
  <c r="C76"/>
  <c r="F102"/>
  <c r="C12"/>
  <c r="F67"/>
  <c r="F99"/>
  <c r="I26"/>
  <c r="I44"/>
  <c r="C52"/>
  <c r="C101"/>
  <c r="C120"/>
  <c r="I13"/>
  <c r="F13"/>
  <c r="F23"/>
  <c r="C92"/>
  <c r="F56"/>
  <c r="C117"/>
  <c r="F59"/>
  <c r="F6"/>
  <c r="I58"/>
  <c r="I71"/>
  <c r="I49"/>
  <c r="I55"/>
  <c r="I70"/>
  <c r="I88"/>
  <c r="F74"/>
  <c r="I61"/>
  <c r="F60"/>
  <c r="C35"/>
  <c r="C13"/>
  <c r="I5"/>
  <c r="F118"/>
  <c r="F19"/>
  <c r="F22"/>
  <c r="I106"/>
  <c r="I83"/>
  <c r="C116"/>
  <c r="I20"/>
  <c r="C106"/>
  <c r="F95"/>
  <c r="C32"/>
  <c r="F121"/>
  <c r="F117"/>
  <c r="I56"/>
  <c r="C38"/>
  <c r="F94"/>
  <c r="C70"/>
  <c r="F87"/>
  <c r="I90"/>
  <c r="F97"/>
  <c r="C85"/>
  <c r="C10"/>
  <c r="C36"/>
  <c r="C107"/>
  <c r="F15"/>
  <c r="I37"/>
  <c r="F76"/>
  <c r="I48"/>
  <c r="F86"/>
  <c r="I34"/>
  <c r="C66"/>
  <c r="F92"/>
  <c r="I68"/>
  <c r="I41"/>
  <c r="F58"/>
  <c r="C51"/>
  <c r="F78"/>
  <c r="F120"/>
  <c r="F42"/>
  <c r="F110"/>
  <c r="F115"/>
  <c r="C96"/>
  <c r="C46"/>
  <c r="I27"/>
  <c r="F91"/>
  <c r="I122"/>
  <c r="C71"/>
  <c r="C108"/>
  <c r="C40"/>
  <c r="C87"/>
  <c r="I94"/>
  <c r="F41"/>
  <c r="C34"/>
  <c r="F35"/>
  <c r="I16"/>
  <c r="C11"/>
  <c r="I99"/>
  <c r="I80"/>
  <c r="C88"/>
  <c r="F73"/>
  <c r="F55"/>
  <c r="I47"/>
  <c r="F43"/>
  <c r="F20"/>
  <c r="I10"/>
  <c r="I73"/>
  <c r="C26"/>
  <c r="F66"/>
  <c r="F7"/>
  <c r="C67"/>
  <c r="I72"/>
  <c r="I51"/>
  <c r="C118"/>
  <c r="C17"/>
  <c r="I50"/>
  <c r="F49"/>
  <c r="F104"/>
  <c r="I87"/>
  <c r="I119"/>
  <c r="F54"/>
  <c r="I63"/>
  <c r="I102"/>
  <c r="C20"/>
  <c r="C21"/>
  <c r="F101"/>
  <c r="C99"/>
  <c r="C62"/>
  <c r="I75"/>
  <c r="I42"/>
  <c r="F100"/>
  <c r="I45"/>
  <c r="C22"/>
  <c r="C89"/>
  <c r="F51"/>
  <c r="C56"/>
  <c r="F16"/>
  <c r="I65"/>
  <c r="I39"/>
  <c r="F50"/>
  <c r="C111"/>
  <c r="F44"/>
  <c r="I23"/>
  <c r="I36"/>
  <c r="I104"/>
  <c r="I24"/>
  <c r="I91"/>
  <c r="I100"/>
  <c r="I93"/>
  <c r="I115"/>
  <c r="F72"/>
  <c r="F85"/>
  <c r="I31"/>
  <c r="I107"/>
  <c r="C42"/>
  <c r="C90"/>
  <c r="I59"/>
  <c r="F31"/>
  <c r="I82"/>
  <c r="I98"/>
  <c r="F105"/>
  <c r="F98"/>
  <c r="F30"/>
  <c r="C73"/>
  <c r="C77"/>
  <c r="F39"/>
  <c r="F65"/>
  <c r="I121"/>
  <c r="C115"/>
  <c r="F32"/>
  <c r="F21"/>
  <c r="C59"/>
  <c r="I17"/>
  <c r="C30"/>
  <c r="F10"/>
  <c r="I60"/>
  <c r="C45"/>
  <c r="C61"/>
  <c r="I74"/>
  <c r="C110"/>
  <c r="F53"/>
  <c r="C43"/>
  <c r="C60"/>
  <c r="C68"/>
  <c r="C74"/>
  <c r="C19"/>
  <c r="F52"/>
  <c r="C64"/>
  <c r="I117"/>
  <c r="I108"/>
  <c r="I9"/>
  <c r="F75"/>
  <c r="F62"/>
  <c r="C104"/>
  <c r="C58"/>
  <c r="C97"/>
  <c r="C57"/>
  <c r="D58"/>
  <c r="J9"/>
  <c r="G52"/>
  <c r="D60"/>
  <c r="J74"/>
  <c r="G10"/>
  <c r="G21"/>
  <c r="G65"/>
  <c r="G30"/>
  <c r="J82"/>
  <c r="D42"/>
  <c r="G72"/>
  <c r="J91"/>
  <c r="J23"/>
  <c r="J39"/>
  <c r="G51"/>
  <c r="G100"/>
  <c r="D99"/>
  <c r="J102"/>
  <c r="J87"/>
  <c r="D17"/>
  <c r="D67"/>
  <c r="J73"/>
  <c r="J47"/>
  <c r="J80"/>
  <c r="G35"/>
  <c r="D87"/>
  <c r="J122"/>
  <c r="D96"/>
  <c r="G120"/>
  <c r="J41"/>
  <c r="J34"/>
  <c r="J37"/>
  <c r="D10"/>
  <c r="G87"/>
  <c r="J56"/>
  <c r="G95"/>
  <c r="J83"/>
  <c r="G118"/>
  <c r="G60"/>
  <c r="J70"/>
  <c r="J58"/>
  <c r="G56"/>
  <c r="J13"/>
  <c r="J44"/>
  <c r="D12"/>
  <c r="J28"/>
  <c r="D86"/>
  <c r="D98"/>
  <c r="G34"/>
  <c r="J113"/>
  <c r="D81"/>
  <c r="G12"/>
  <c r="J32"/>
  <c r="G84"/>
  <c r="D63"/>
  <c r="G93"/>
  <c r="G46"/>
  <c r="J81"/>
  <c r="D8"/>
  <c r="J40"/>
  <c r="J79"/>
  <c r="J120"/>
  <c r="J118"/>
  <c r="D9"/>
  <c r="D102"/>
  <c r="J89"/>
  <c r="G38"/>
  <c r="J12"/>
  <c r="D121"/>
  <c r="J18"/>
  <c r="G109"/>
  <c r="J69"/>
  <c r="J109"/>
  <c r="J64"/>
  <c r="J77"/>
  <c r="D49"/>
  <c r="D29"/>
  <c r="G113"/>
  <c r="J54"/>
  <c r="G14"/>
  <c r="J7"/>
  <c r="J86"/>
  <c r="J101"/>
  <c r="G45"/>
  <c r="J11"/>
  <c r="G27"/>
  <c r="D24"/>
  <c r="D97"/>
  <c r="G75"/>
  <c r="D64"/>
  <c r="D68"/>
  <c r="D110"/>
  <c r="J60"/>
  <c r="D59"/>
  <c r="J121"/>
  <c r="D73"/>
  <c r="J98"/>
  <c r="D90"/>
  <c r="G85"/>
  <c r="J100"/>
  <c r="J36"/>
  <c r="G50"/>
  <c r="D56"/>
  <c r="J45"/>
  <c r="D62"/>
  <c r="D20"/>
  <c r="J119"/>
  <c r="J50"/>
  <c r="J72"/>
  <c r="D26"/>
  <c r="G43"/>
  <c r="D88"/>
  <c r="J16"/>
  <c r="J94"/>
  <c r="D71"/>
  <c r="D46"/>
  <c r="G42"/>
  <c r="G58"/>
  <c r="D66"/>
  <c r="G76"/>
  <c r="D36"/>
  <c r="J90"/>
  <c r="D38"/>
  <c r="D32"/>
  <c r="D116"/>
  <c r="G19"/>
  <c r="D35"/>
  <c r="J88"/>
  <c r="J71"/>
  <c r="D117"/>
  <c r="G13"/>
  <c r="D52"/>
  <c r="G67"/>
  <c r="D94"/>
  <c r="J96"/>
  <c r="D84"/>
  <c r="G111"/>
  <c r="J103"/>
  <c r="G69"/>
  <c r="D27"/>
  <c r="D50"/>
  <c r="D53"/>
  <c r="D5"/>
  <c r="D93"/>
  <c r="D65"/>
  <c r="G116"/>
  <c r="J85"/>
  <c r="J57"/>
  <c r="D33"/>
  <c r="G63"/>
  <c r="D122"/>
  <c r="J15"/>
  <c r="J105"/>
  <c r="J84"/>
  <c r="G83"/>
  <c r="D54"/>
  <c r="J38"/>
  <c r="D28"/>
  <c r="G25"/>
  <c r="J111"/>
  <c r="D72"/>
  <c r="J30"/>
  <c r="G9"/>
  <c r="J21"/>
  <c r="D109"/>
  <c r="D44"/>
  <c r="J116"/>
  <c r="J22"/>
  <c r="G47"/>
  <c r="D7"/>
  <c r="D48"/>
  <c r="J33"/>
  <c r="D14"/>
  <c r="G89"/>
  <c r="D39"/>
  <c r="J78"/>
  <c r="D57"/>
  <c r="G62"/>
  <c r="J117"/>
  <c r="D74"/>
  <c r="G53"/>
  <c r="D45"/>
  <c r="J17"/>
  <c r="D115"/>
  <c r="D77"/>
  <c r="G105"/>
  <c r="J59"/>
  <c r="J31"/>
  <c r="J93"/>
  <c r="J104"/>
  <c r="D111"/>
  <c r="G16"/>
  <c r="D22"/>
  <c r="J75"/>
  <c r="D21"/>
  <c r="G54"/>
  <c r="G49"/>
  <c r="J51"/>
  <c r="G66"/>
  <c r="G20"/>
  <c r="G73"/>
  <c r="D11"/>
  <c r="G41"/>
  <c r="D108"/>
  <c r="J27"/>
  <c r="G110"/>
  <c r="D51"/>
  <c r="G92"/>
  <c r="J48"/>
  <c r="D107"/>
  <c r="G97"/>
  <c r="G94"/>
  <c r="G121"/>
  <c r="J20"/>
  <c r="G22"/>
  <c r="D13"/>
  <c r="G74"/>
  <c r="J49"/>
  <c r="G59"/>
  <c r="G23"/>
  <c r="D101"/>
  <c r="G99"/>
  <c r="D76"/>
  <c r="G119"/>
  <c r="J6"/>
  <c r="J66"/>
  <c r="G57"/>
  <c r="D80"/>
  <c r="G108"/>
  <c r="G17"/>
  <c r="G64"/>
  <c r="D79"/>
  <c r="G36"/>
  <c r="G24"/>
  <c r="G37"/>
  <c r="D114"/>
  <c r="D103"/>
  <c r="D41"/>
  <c r="G26"/>
  <c r="J53"/>
  <c r="G79"/>
  <c r="G90"/>
  <c r="D31"/>
  <c r="J92"/>
  <c r="G112"/>
  <c r="D6"/>
  <c r="G106"/>
  <c r="D112"/>
  <c r="J35"/>
  <c r="G71"/>
  <c r="J95"/>
  <c r="J25"/>
  <c r="J112"/>
  <c r="G70"/>
  <c r="G29"/>
  <c r="D43"/>
  <c r="G39"/>
  <c r="J115"/>
  <c r="D89"/>
  <c r="G104"/>
  <c r="G55"/>
  <c r="G91"/>
  <c r="G86"/>
  <c r="G117"/>
  <c r="J61"/>
  <c r="D120"/>
  <c r="J67"/>
  <c r="G48"/>
  <c r="D105"/>
  <c r="D55"/>
  <c r="D75"/>
  <c r="D119"/>
  <c r="J52"/>
  <c r="J19"/>
  <c r="D18"/>
  <c r="J62"/>
  <c r="D47"/>
  <c r="G77"/>
  <c r="G33"/>
  <c r="D19"/>
  <c r="G32"/>
  <c r="J107"/>
  <c r="J65"/>
  <c r="J63"/>
  <c r="J10"/>
  <c r="D40"/>
  <c r="J68"/>
  <c r="D70"/>
  <c r="J5"/>
  <c r="D92"/>
  <c r="D15"/>
  <c r="J29"/>
  <c r="D83"/>
  <c r="D91"/>
  <c r="D113"/>
  <c r="J114"/>
  <c r="G103"/>
  <c r="D23"/>
  <c r="J110"/>
  <c r="J8"/>
  <c r="G5"/>
  <c r="G68"/>
  <c r="D78"/>
  <c r="J108"/>
  <c r="D30"/>
  <c r="G31"/>
  <c r="G44"/>
  <c r="G101"/>
  <c r="G7"/>
  <c r="D34"/>
  <c r="G78"/>
  <c r="D85"/>
  <c r="J106"/>
  <c r="G6"/>
  <c r="G102"/>
  <c r="G114"/>
  <c r="G28"/>
  <c r="G61"/>
  <c r="G18"/>
  <c r="D95"/>
  <c r="G80"/>
  <c r="D25"/>
  <c r="G8"/>
  <c r="J97"/>
  <c r="G96"/>
  <c r="G122"/>
  <c r="D100"/>
  <c r="J14"/>
  <c r="D104"/>
  <c r="D61"/>
  <c r="G98"/>
  <c r="J24"/>
  <c r="J42"/>
  <c r="D118"/>
  <c r="J99"/>
  <c r="G115"/>
  <c r="G15"/>
  <c r="D106"/>
  <c r="J55"/>
  <c r="J26"/>
  <c r="D69"/>
  <c r="J46"/>
  <c r="G11"/>
  <c r="G40"/>
  <c r="D16"/>
  <c r="G88"/>
  <c r="G82"/>
  <c r="G107"/>
  <c r="J43"/>
  <c r="J76"/>
  <c r="D82"/>
  <c r="D37"/>
  <c r="G81"/>
</calcChain>
</file>

<file path=xl/sharedStrings.xml><?xml version="1.0" encoding="utf-8"?>
<sst xmlns="http://schemas.openxmlformats.org/spreadsheetml/2006/main" count="429" uniqueCount="162">
  <si>
    <t>SOA Investment Section Contest results as of:</t>
  </si>
  <si>
    <t>Return</t>
  </si>
  <si>
    <t>Rank</t>
  </si>
  <si>
    <t>Volatility</t>
  </si>
  <si>
    <t>Rank2</t>
  </si>
  <si>
    <t>Ratio</t>
  </si>
  <si>
    <t>Rank3</t>
  </si>
  <si>
    <t>GSY</t>
  </si>
  <si>
    <t>TIP</t>
  </si>
  <si>
    <t>BND</t>
  </si>
  <si>
    <t>RWO</t>
  </si>
  <si>
    <t>DBC</t>
  </si>
  <si>
    <t>VTI</t>
  </si>
  <si>
    <t>EFA</t>
  </si>
  <si>
    <t>EEM</t>
  </si>
  <si>
    <t>ACWI</t>
  </si>
  <si>
    <t>GLD</t>
  </si>
  <si>
    <t>Total</t>
  </si>
  <si>
    <t>Date</t>
  </si>
  <si>
    <t>Portfolio Manager</t>
  </si>
  <si>
    <t>Tom Anichini</t>
  </si>
  <si>
    <t>Liang Yin</t>
  </si>
  <si>
    <t>Jonathan Jacob</t>
  </si>
  <si>
    <t>Edward Yen</t>
  </si>
  <si>
    <t>Sam Wells</t>
  </si>
  <si>
    <t>Melissa Knopp</t>
  </si>
  <si>
    <t>Stephen Peeples</t>
  </si>
  <si>
    <t>Chris Plucar</t>
  </si>
  <si>
    <t>Doug Van Dam</t>
  </si>
  <si>
    <t>Donald Krouse</t>
  </si>
  <si>
    <t>Justin Harvey</t>
  </si>
  <si>
    <t>Gregory Carney</t>
  </si>
  <si>
    <t>Pawel Piesowicz</t>
  </si>
  <si>
    <t>Steven Mahoney</t>
  </si>
  <si>
    <t>Jamie Beauchamp</t>
  </si>
  <si>
    <t>Rui Guo</t>
  </si>
  <si>
    <t>Ann R Bryant</t>
  </si>
  <si>
    <t>Jonathan Wallentine</t>
  </si>
  <si>
    <t>Bill Bigelow</t>
  </si>
  <si>
    <t>Brandon Bellin</t>
  </si>
  <si>
    <t>Doug Sorensen</t>
  </si>
  <si>
    <t>Alan TW Wong</t>
  </si>
  <si>
    <t>Timothy Chi Fai Yiu</t>
  </si>
  <si>
    <t>Alfred Lerman</t>
  </si>
  <si>
    <t>J. Wade Luther</t>
  </si>
  <si>
    <t>Daniel Durow</t>
  </si>
  <si>
    <t>Steve Easson</t>
  </si>
  <si>
    <t>Mark Woods</t>
  </si>
  <si>
    <t xml:space="preserve">CHENG Kam Chiu, Jeff </t>
  </si>
  <si>
    <t>KEN CHOI</t>
  </si>
  <si>
    <t>Carter Su</t>
  </si>
  <si>
    <t>Nichimen Au</t>
  </si>
  <si>
    <t>George Eknaian</t>
  </si>
  <si>
    <t>Stephen Boston</t>
  </si>
  <si>
    <t>John Luff</t>
  </si>
  <si>
    <t>Gary Hickman</t>
  </si>
  <si>
    <t>Kent Holbrook</t>
  </si>
  <si>
    <t>Leonard Mangini</t>
  </si>
  <si>
    <t>Will Clark-Shim</t>
  </si>
  <si>
    <t>Mark Daniel Hutchinson</t>
  </si>
  <si>
    <t>Mark Yu</t>
  </si>
  <si>
    <t>Li, Chun Tim</t>
  </si>
  <si>
    <t>Donald Fuerst</t>
  </si>
  <si>
    <t>Kevin Holmes</t>
  </si>
  <si>
    <t>Ashley Goorachurn</t>
  </si>
  <si>
    <t>Scott Kline</t>
  </si>
  <si>
    <t>Benjamin Wadsley</t>
  </si>
  <si>
    <t>Daniel White</t>
  </si>
  <si>
    <t>Evan Inglis</t>
  </si>
  <si>
    <t>Michael Trenk</t>
  </si>
  <si>
    <t>Gregory Leonberger</t>
  </si>
  <si>
    <t>Joshua Boehme</t>
  </si>
  <si>
    <t>Mandy Lui</t>
  </si>
  <si>
    <t>Feng Sun</t>
  </si>
  <si>
    <t>Ric Ford</t>
  </si>
  <si>
    <t>Martin Roy</t>
  </si>
  <si>
    <t>Chao Chen</t>
  </si>
  <si>
    <t>Kenneth E Levine</t>
  </si>
  <si>
    <t>Joanne Lui</t>
  </si>
  <si>
    <t>boning tong</t>
  </si>
  <si>
    <t>Haibin Rao</t>
  </si>
  <si>
    <t>Marguerite Boslaugh</t>
  </si>
  <si>
    <t>Jon Aerni</t>
  </si>
  <si>
    <t>Eric M. Walta</t>
  </si>
  <si>
    <t>joseph cella</t>
  </si>
  <si>
    <t>Kim Romy Gordon</t>
  </si>
  <si>
    <t>Jane Stoddart</t>
  </si>
  <si>
    <t>Jason Grosse</t>
  </si>
  <si>
    <t>Tao Guo</t>
  </si>
  <si>
    <t>Mary Pat Campbell</t>
  </si>
  <si>
    <t>Rajat Johri</t>
  </si>
  <si>
    <t>Edson Edwards</t>
  </si>
  <si>
    <t>Steven Scoles</t>
  </si>
  <si>
    <t>Qianfei Wang</t>
  </si>
  <si>
    <t>Lee Chi Lik, Jacky</t>
  </si>
  <si>
    <t>Jacob Steuber</t>
  </si>
  <si>
    <t>Ian Laverty</t>
  </si>
  <si>
    <t>Samuel Tong</t>
  </si>
  <si>
    <t>Paolo Zadra</t>
  </si>
  <si>
    <t>Ivy Lee</t>
  </si>
  <si>
    <t>Troy Dempsey</t>
  </si>
  <si>
    <t>Gregory Bomash</t>
  </si>
  <si>
    <t>Justin Owens</t>
  </si>
  <si>
    <t>Paul Navratil</t>
  </si>
  <si>
    <t>Robert Humphreys</t>
  </si>
  <si>
    <t>Annie (xiao hong) Lu</t>
  </si>
  <si>
    <t>Kevin Spradlin, Jr.</t>
  </si>
  <si>
    <t>Frank Kang</t>
  </si>
  <si>
    <t>Melissa Nicholas</t>
  </si>
  <si>
    <t>Craig DeAlmeida</t>
  </si>
  <si>
    <t>Roger Offermann</t>
  </si>
  <si>
    <t>Robert Metivier</t>
  </si>
  <si>
    <t>John Nussbaum</t>
  </si>
  <si>
    <t>Chris Lalonde</t>
  </si>
  <si>
    <t>Bruno Benoît</t>
  </si>
  <si>
    <t>Nan Ya</t>
  </si>
  <si>
    <t>Bobby Tucker</t>
  </si>
  <si>
    <t>Sheldon Liu</t>
  </si>
  <si>
    <t>Joshua Rundle</t>
  </si>
  <si>
    <t>Simon Segall</t>
  </si>
  <si>
    <t>Jeffrey Drake</t>
  </si>
  <si>
    <t>Stephen Turer</t>
  </si>
  <si>
    <t>Chanseo Lee</t>
  </si>
  <si>
    <t>Jianwei Bi</t>
  </si>
  <si>
    <t>Suzette Huovinen</t>
  </si>
  <si>
    <t>Shinn-Te Chou</t>
  </si>
  <si>
    <t>richard wendt</t>
  </si>
  <si>
    <t>Eric Ulan</t>
  </si>
  <si>
    <t>Frank Grossman</t>
  </si>
  <si>
    <t>Brett Dutton</t>
  </si>
  <si>
    <t>Steve Michel Lemelin</t>
  </si>
  <si>
    <t>Vladimir Martinak</t>
  </si>
  <si>
    <t>Geoff Flaxbard</t>
  </si>
  <si>
    <t>Zuowei Bi</t>
  </si>
  <si>
    <t>Yvonne Chueh</t>
  </si>
  <si>
    <t>Marianne Lynn</t>
  </si>
  <si>
    <t xml:space="preserve">Duane Gajewski </t>
  </si>
  <si>
    <t>Joshua Parker</t>
  </si>
  <si>
    <t>Cumulative_Return</t>
  </si>
  <si>
    <t>Annualized_Volatility</t>
  </si>
  <si>
    <t>Reward_Risk_Ratio</t>
  </si>
  <si>
    <t>Week ending</t>
  </si>
  <si>
    <t>TB1</t>
  </si>
  <si>
    <t>TB2</t>
  </si>
  <si>
    <t>TB3</t>
  </si>
  <si>
    <t>16 pct</t>
  </si>
  <si>
    <t>25.4% Return</t>
  </si>
  <si>
    <t>15.5% Std Deviation</t>
  </si>
  <si>
    <t>3.08% (if I win highest return this will have been a very sad year for the market!)</t>
  </si>
  <si>
    <t>13% for 6 months</t>
  </si>
  <si>
    <t>36.2% on an annualized basis (16.7% gain over the period)</t>
  </si>
  <si>
    <t>Participant</t>
  </si>
  <si>
    <t>TieBreak1</t>
  </si>
  <si>
    <t>TieBreak2</t>
  </si>
  <si>
    <t>TieBreak3</t>
  </si>
  <si>
    <t>Ineligible:</t>
  </si>
  <si>
    <t>Final rankings</t>
  </si>
  <si>
    <t>Winner</t>
  </si>
  <si>
    <t>Category</t>
  </si>
  <si>
    <t>Cumulative Return</t>
  </si>
  <si>
    <t>Annualized Volatility</t>
  </si>
  <si>
    <t>Reward/Risk</t>
  </si>
</sst>
</file>

<file path=xl/styles.xml><?xml version="1.0" encoding="utf-8"?>
<styleSheet xmlns="http://schemas.openxmlformats.org/spreadsheetml/2006/main">
  <numFmts count="2">
    <numFmt numFmtId="164" formatCode="mm/dd/yyyy"/>
    <numFmt numFmtId="165" formatCode="0.000%"/>
  </numFmts>
  <fonts count="10">
    <font>
      <sz val="18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color rgb="FFFFFFFF"/>
      <name val="Arial"/>
      <family val="2"/>
    </font>
    <font>
      <sz val="18"/>
      <color rgb="FFFFFFFF"/>
      <name val="Arial"/>
      <family val="2"/>
    </font>
    <font>
      <b/>
      <sz val="10"/>
      <color rgb="FFFFFFFF"/>
      <name val="Arial"/>
      <family val="2"/>
    </font>
    <font>
      <b/>
      <sz val="18"/>
      <color rgb="FFFFFFFF"/>
      <name val="Arial"/>
      <family val="2"/>
    </font>
    <font>
      <sz val="18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4F81BD"/>
      </patternFill>
    </fill>
    <fill>
      <patternFill patternType="solid">
        <fgColor rgb="FFC71D28"/>
        <bgColor indexed="64"/>
      </patternFill>
    </fill>
    <fill>
      <patternFill patternType="solid">
        <fgColor rgb="FFDDE1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4" tint="0.39997558519241921"/>
      </top>
      <bottom/>
      <diagonal/>
    </border>
    <border>
      <left/>
      <right style="thin">
        <color theme="0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 tint="0.39997558519241921"/>
      </bottom>
      <diagonal/>
    </border>
    <border>
      <left/>
      <right/>
      <top style="thin">
        <color theme="0"/>
      </top>
      <bottom style="thin">
        <color theme="4" tint="0.39997558519241921"/>
      </bottom>
      <diagonal/>
    </border>
    <border>
      <left/>
      <right style="thin">
        <color theme="0"/>
      </right>
      <top style="thin">
        <color theme="0"/>
      </top>
      <bottom style="thin">
        <color theme="4" tint="0.3999755851924192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67">
    <xf numFmtId="0" fontId="0" fillId="0" borderId="0" xfId="0"/>
    <xf numFmtId="2" fontId="0" fillId="0" borderId="0" xfId="0" applyNumberFormat="1"/>
    <xf numFmtId="0" fontId="0" fillId="0" borderId="0" xfId="0" applyAlignment="1">
      <alignment textRotation="90"/>
    </xf>
    <xf numFmtId="10" fontId="0" fillId="0" borderId="0" xfId="0" applyNumberFormat="1"/>
    <xf numFmtId="0" fontId="2" fillId="0" borderId="1" xfId="0" applyFont="1" applyBorder="1"/>
    <xf numFmtId="0" fontId="3" fillId="0" borderId="0" xfId="0" applyNumberFormat="1" applyFont="1"/>
    <xf numFmtId="2" fontId="4" fillId="0" borderId="0" xfId="0" applyNumberFormat="1" applyFont="1"/>
    <xf numFmtId="0" fontId="4" fillId="0" borderId="0" xfId="0" applyFont="1"/>
    <xf numFmtId="9" fontId="4" fillId="0" borderId="0" xfId="0" applyNumberFormat="1" applyFont="1"/>
    <xf numFmtId="164" fontId="4" fillId="0" borderId="0" xfId="0" applyNumberFormat="1" applyFont="1"/>
    <xf numFmtId="14" fontId="5" fillId="3" borderId="0" xfId="0" applyNumberFormat="1" applyFont="1" applyFill="1" applyAlignment="1">
      <alignment textRotation="90"/>
    </xf>
    <xf numFmtId="0" fontId="6" fillId="3" borderId="0" xfId="0" applyFont="1" applyFill="1"/>
    <xf numFmtId="0" fontId="7" fillId="3" borderId="0" xfId="0" applyFont="1" applyFill="1"/>
    <xf numFmtId="0" fontId="7" fillId="3" borderId="0" xfId="0" applyFont="1" applyFill="1" applyAlignment="1">
      <alignment textRotation="90"/>
    </xf>
    <xf numFmtId="0" fontId="8" fillId="3" borderId="0" xfId="0" applyFont="1" applyFill="1"/>
    <xf numFmtId="0" fontId="7" fillId="3" borderId="0" xfId="0" applyFont="1" applyFill="1" applyAlignment="1">
      <alignment horizontal="right"/>
    </xf>
    <xf numFmtId="10" fontId="4" fillId="0" borderId="0" xfId="0" applyNumberFormat="1" applyFont="1"/>
    <xf numFmtId="0" fontId="7" fillId="3" borderId="0" xfId="0" applyFont="1" applyFill="1" applyAlignment="1">
      <alignment horizontal="right" textRotation="90"/>
    </xf>
    <xf numFmtId="2" fontId="4" fillId="0" borderId="0" xfId="0" applyNumberFormat="1" applyFont="1" applyAlignment="1">
      <alignment wrapText="1"/>
    </xf>
    <xf numFmtId="0" fontId="0" fillId="0" borderId="0" xfId="0" applyAlignment="1">
      <alignment wrapText="1"/>
    </xf>
    <xf numFmtId="10" fontId="4" fillId="0" borderId="0" xfId="0" applyNumberFormat="1" applyFont="1" applyBorder="1"/>
    <xf numFmtId="0" fontId="4" fillId="0" borderId="0" xfId="0" applyFont="1" applyBorder="1"/>
    <xf numFmtId="9" fontId="4" fillId="0" borderId="0" xfId="0" applyNumberFormat="1" applyFont="1" applyBorder="1"/>
    <xf numFmtId="0" fontId="5" fillId="3" borderId="0" xfId="0" applyFont="1" applyFill="1" applyAlignment="1"/>
    <xf numFmtId="16" fontId="7" fillId="3" borderId="0" xfId="0" applyNumberFormat="1" applyFont="1" applyFill="1"/>
    <xf numFmtId="165" fontId="4" fillId="0" borderId="0" xfId="0" applyNumberFormat="1" applyFont="1" applyBorder="1"/>
    <xf numFmtId="0" fontId="1" fillId="4" borderId="2" xfId="0" applyFont="1" applyFill="1" applyBorder="1"/>
    <xf numFmtId="0" fontId="2" fillId="0" borderId="9" xfId="0" applyFont="1" applyBorder="1"/>
    <xf numFmtId="14" fontId="1" fillId="4" borderId="10" xfId="0" applyNumberFormat="1" applyFont="1" applyFill="1" applyBorder="1"/>
    <xf numFmtId="0" fontId="1" fillId="4" borderId="13" xfId="0" applyFont="1" applyFill="1" applyBorder="1"/>
    <xf numFmtId="0" fontId="1" fillId="4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right" vertical="center"/>
    </xf>
    <xf numFmtId="10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0" fillId="0" borderId="0" xfId="0" applyFont="1" applyBorder="1"/>
    <xf numFmtId="0" fontId="0" fillId="0" borderId="0" xfId="0" applyBorder="1"/>
    <xf numFmtId="0" fontId="0" fillId="5" borderId="0" xfId="0" applyFill="1"/>
    <xf numFmtId="0" fontId="3" fillId="5" borderId="0" xfId="0" applyFont="1" applyFill="1" applyBorder="1" applyAlignment="1">
      <alignment horizontal="center" vertical="center"/>
    </xf>
    <xf numFmtId="10" fontId="3" fillId="0" borderId="0" xfId="1" applyNumberFormat="1" applyFont="1" applyAlignment="1">
      <alignment horizontal="center"/>
    </xf>
    <xf numFmtId="0" fontId="1" fillId="4" borderId="13" xfId="0" applyFont="1" applyFill="1" applyBorder="1" applyAlignment="1">
      <alignment horizontal="left" vertical="center"/>
    </xf>
    <xf numFmtId="10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10" fontId="2" fillId="0" borderId="0" xfId="1" applyNumberFormat="1" applyFont="1" applyAlignment="1">
      <alignment horizontal="center"/>
    </xf>
    <xf numFmtId="0" fontId="2" fillId="7" borderId="15" xfId="0" applyFont="1" applyFill="1" applyBorder="1"/>
    <xf numFmtId="0" fontId="2" fillId="7" borderId="16" xfId="0" applyFont="1" applyFill="1" applyBorder="1"/>
    <xf numFmtId="0" fontId="3" fillId="7" borderId="17" xfId="0" applyFont="1" applyFill="1" applyBorder="1"/>
    <xf numFmtId="0" fontId="2" fillId="6" borderId="18" xfId="0" applyFont="1" applyFill="1" applyBorder="1"/>
    <xf numFmtId="0" fontId="3" fillId="7" borderId="19" xfId="0" applyFont="1" applyFill="1" applyBorder="1"/>
    <xf numFmtId="0" fontId="2" fillId="6" borderId="20" xfId="0" applyFont="1" applyFill="1" applyBorder="1"/>
    <xf numFmtId="0" fontId="1" fillId="4" borderId="10" xfId="0" applyFont="1" applyFill="1" applyBorder="1" applyAlignment="1">
      <alignment horizontal="right"/>
    </xf>
    <xf numFmtId="0" fontId="1" fillId="4" borderId="11" xfId="0" applyFont="1" applyFill="1" applyBorder="1" applyAlignment="1">
      <alignment horizontal="right"/>
    </xf>
    <xf numFmtId="0" fontId="1" fillId="4" borderId="12" xfId="0" applyFont="1" applyFill="1" applyBorder="1" applyAlignment="1">
      <alignment horizontal="right"/>
    </xf>
    <xf numFmtId="14" fontId="1" fillId="4" borderId="3" xfId="0" applyNumberFormat="1" applyFont="1" applyFill="1" applyBorder="1" applyAlignment="1">
      <alignment horizontal="center"/>
    </xf>
    <xf numFmtId="14" fontId="1" fillId="4" borderId="5" xfId="0" applyNumberFormat="1" applyFont="1" applyFill="1" applyBorder="1" applyAlignment="1">
      <alignment horizontal="center"/>
    </xf>
    <xf numFmtId="14" fontId="1" fillId="4" borderId="4" xfId="0" applyNumberFormat="1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14" fontId="7" fillId="3" borderId="0" xfId="0" applyNumberFormat="1" applyFont="1" applyFill="1" applyAlignment="1">
      <alignment horizontal="center"/>
    </xf>
    <xf numFmtId="2" fontId="4" fillId="0" borderId="0" xfId="0" applyNumberFormat="1" applyFont="1" applyAlignment="1">
      <alignment horizontal="left" wrapText="1"/>
    </xf>
  </cellXfs>
  <cellStyles count="2">
    <cellStyle name="Normal" xfId="0" builtinId="0"/>
    <cellStyle name="Percent" xfId="1" builtinId="5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4" formatCode="0.00%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border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indexed="64"/>
          <bgColor theme="4"/>
        </patternFill>
      </fill>
      <alignment horizontal="right" vertical="center" textRotation="0" wrapText="0" indent="0" relativeIndent="255" justifyLastLine="0" shrinkToFit="0" readingOrder="0"/>
      <border diagonalUp="0" diagonalDown="0">
        <left/>
        <right/>
        <top/>
        <bottom/>
        <vertical/>
        <horizontal style="thin">
          <color auto="1"/>
        </horizontal>
      </border>
    </dxf>
    <dxf>
      <font>
        <strike/>
      </font>
    </dxf>
    <dxf>
      <font>
        <strike/>
      </font>
    </dxf>
    <dxf>
      <font>
        <strike/>
      </font>
    </dxf>
  </dxfs>
  <tableStyles count="0" defaultTableStyle="TableStyleMedium2" defaultPivotStyle="PivotStyleLight16"/>
  <colors>
    <mruColors>
      <color rgb="FFDDE1E6"/>
      <color rgb="FFC71D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2</xdr:row>
      <xdr:rowOff>19050</xdr:rowOff>
    </xdr:from>
    <xdr:to>
      <xdr:col>1</xdr:col>
      <xdr:colOff>1678305</xdr:colOff>
      <xdr:row>2</xdr:row>
      <xdr:rowOff>521970</xdr:rowOff>
    </xdr:to>
    <xdr:pic>
      <xdr:nvPicPr>
        <xdr:cNvPr id="3" name="Picture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l="-2" r="6744" b="23480"/>
        <a:stretch/>
      </xdr:blipFill>
      <xdr:spPr>
        <a:xfrm>
          <a:off x="123825" y="314325"/>
          <a:ext cx="1554480" cy="502920"/>
        </a:xfrm>
        <a:prstGeom prst="rect">
          <a:avLst/>
        </a:prstGeom>
        <a:ln>
          <a:solidFill>
            <a:srgbClr val="C71D28"/>
          </a:solidFill>
        </a:ln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B4:K123" totalsRowShown="0" headerRowDxfId="12" dataDxfId="10" headerRowBorderDxfId="11">
  <autoFilter ref="B4:K123"/>
  <sortState ref="B5:K123">
    <sortCondition ref="G4:G123"/>
  </sortState>
  <tableColumns count="10">
    <tableColumn id="1" name="Portfolio Manager" dataDxfId="9"/>
    <tableColumn id="2" name="Return" dataDxfId="8">
      <calculatedColumnFormula>INDEX(INDIRECT(C$3),MATCH($B5,Portfolio_Manager,0))</calculatedColumnFormula>
    </tableColumn>
    <tableColumn id="3" name="Rank" dataDxfId="7">
      <calculatedColumnFormula>RANK(C5,INDIRECT(C$4),0)</calculatedColumnFormula>
    </tableColumn>
    <tableColumn id="9" name="TieBreak1" dataDxfId="6">
      <calculatedColumnFormula>INDEX(TB1_,MATCH($B5,Participant,0))</calculatedColumnFormula>
    </tableColumn>
    <tableColumn id="4" name="Volatility" dataDxfId="5">
      <calculatedColumnFormula>INDEX(INDIRECT(F$3),MATCH($B5,Portfolio_Manager,0))</calculatedColumnFormula>
    </tableColumn>
    <tableColumn id="5" name="Rank2" dataDxfId="4">
      <calculatedColumnFormula>RANK(F5,INDIRECT(F$4),0)</calculatedColumnFormula>
    </tableColumn>
    <tableColumn id="8" name="TieBreak2" dataDxfId="3">
      <calculatedColumnFormula>INDEX(TB2_,MATCH($B5,Participant,0))</calculatedColumnFormula>
    </tableColumn>
    <tableColumn id="6" name="Ratio" dataDxfId="2">
      <calculatedColumnFormula>INDEX(INDIRECT(I$3),MATCH($B5,Portfolio_Manager,0))</calculatedColumnFormula>
    </tableColumn>
    <tableColumn id="7" name="Rank3" dataDxfId="1">
      <calculatedColumnFormula>RANK(I5,INDIRECT(I$4),0)</calculatedColumnFormula>
    </tableColumn>
    <tableColumn id="11" name="TieBreak3" dataDxfId="0">
      <calculatedColumnFormula>INDEX(TB3_,MATCH($B5,Participant,0))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taskpanes.xml><?xml version="1.0" encoding="utf-8"?>
<wetp:taskpanes xmlns:wetp="http://schemas.microsoft.com/office/webextensions/taskpanes/2010/11"/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125"/>
  <sheetViews>
    <sheetView showGridLines="0" showRowColHeaders="0" tabSelected="1" workbookViewId="0">
      <selection activeCell="M9" sqref="M9"/>
    </sheetView>
  </sheetViews>
  <sheetFormatPr defaultColWidth="0" defaultRowHeight="23.25" zeroHeight="1"/>
  <cols>
    <col min="1" max="1" width="4.69140625" customWidth="1"/>
    <col min="2" max="2" width="14.765625" customWidth="1"/>
    <col min="3" max="3" width="7.69140625" customWidth="1"/>
    <col min="4" max="4" width="6.69140625" customWidth="1"/>
    <col min="5" max="5" width="6.69140625" hidden="1" customWidth="1"/>
    <col min="6" max="6" width="8.69140625" customWidth="1"/>
    <col min="7" max="8" width="7.69140625" customWidth="1"/>
    <col min="9" max="9" width="6.69140625" customWidth="1"/>
    <col min="10" max="10" width="7.69140625" customWidth="1"/>
    <col min="11" max="11" width="6.61328125" hidden="1" customWidth="1"/>
    <col min="12" max="12" width="3.69140625" customWidth="1"/>
    <col min="13" max="13" width="11.3046875" style="37" customWidth="1"/>
    <col min="14" max="14" width="13.69140625" customWidth="1"/>
    <col min="15" max="15" width="9.69140625" customWidth="1"/>
    <col min="16" max="17" width="6.61328125" hidden="1" customWidth="1"/>
    <col min="18" max="23" width="0" hidden="1" customWidth="1"/>
    <col min="24" max="16384" width="9.23046875" hidden="1"/>
  </cols>
  <sheetData>
    <row r="1" spans="1:23" ht="9.9499999999999993" customHeight="1">
      <c r="A1" s="37"/>
      <c r="B1" s="37"/>
      <c r="C1" s="37"/>
      <c r="D1" s="37"/>
      <c r="E1" s="37"/>
      <c r="F1" s="37"/>
      <c r="G1" s="37"/>
      <c r="H1" s="37"/>
      <c r="I1" s="37"/>
      <c r="J1" s="37"/>
      <c r="L1" s="37"/>
      <c r="N1" s="37"/>
      <c r="O1" s="37"/>
      <c r="P1" s="37"/>
    </row>
    <row r="2" spans="1:23" ht="23.25" customHeight="1">
      <c r="A2" s="37"/>
      <c r="B2" s="50" t="s">
        <v>0</v>
      </c>
      <c r="C2" s="51"/>
      <c r="D2" s="51"/>
      <c r="E2" s="51"/>
      <c r="F2" s="52"/>
      <c r="G2" s="28">
        <v>41545</v>
      </c>
      <c r="H2" s="53" t="s">
        <v>156</v>
      </c>
      <c r="I2" s="54"/>
      <c r="J2" s="54"/>
      <c r="K2" s="55"/>
      <c r="L2" s="37"/>
      <c r="N2" s="37"/>
      <c r="O2" s="37"/>
      <c r="P2" s="37"/>
    </row>
    <row r="3" spans="1:23" ht="45" customHeight="1">
      <c r="A3" s="37"/>
      <c r="B3" s="26"/>
      <c r="C3" s="59" t="s">
        <v>138</v>
      </c>
      <c r="D3" s="60"/>
      <c r="E3" s="61"/>
      <c r="F3" s="62" t="s">
        <v>139</v>
      </c>
      <c r="G3" s="63"/>
      <c r="H3" s="64"/>
      <c r="I3" s="56" t="s">
        <v>140</v>
      </c>
      <c r="J3" s="57"/>
      <c r="K3" s="58"/>
      <c r="L3" s="38"/>
      <c r="N3" s="37"/>
      <c r="O3" s="37"/>
      <c r="P3" s="37"/>
      <c r="Q3" s="2"/>
      <c r="R3" s="2"/>
      <c r="S3" s="2"/>
      <c r="T3" s="2"/>
      <c r="U3" s="2"/>
      <c r="V3" s="2"/>
      <c r="W3" s="2"/>
    </row>
    <row r="4" spans="1:23" ht="22.5" customHeight="1">
      <c r="A4" s="37"/>
      <c r="B4" s="29" t="s">
        <v>19</v>
      </c>
      <c r="C4" s="30" t="s">
        <v>1</v>
      </c>
      <c r="D4" s="30" t="s">
        <v>2</v>
      </c>
      <c r="E4" s="30" t="s">
        <v>152</v>
      </c>
      <c r="F4" s="30" t="s">
        <v>3</v>
      </c>
      <c r="G4" s="30" t="s">
        <v>4</v>
      </c>
      <c r="H4" s="40" t="s">
        <v>153</v>
      </c>
      <c r="I4" s="30" t="s">
        <v>5</v>
      </c>
      <c r="J4" s="30" t="s">
        <v>6</v>
      </c>
      <c r="K4" s="31" t="s">
        <v>154</v>
      </c>
      <c r="L4" s="37"/>
      <c r="M4" s="44" t="s">
        <v>158</v>
      </c>
      <c r="N4" s="45" t="s">
        <v>157</v>
      </c>
      <c r="O4" s="37"/>
      <c r="P4" s="37"/>
      <c r="Q4" s="2"/>
      <c r="R4" s="2"/>
      <c r="S4" s="2"/>
      <c r="T4" s="2"/>
      <c r="U4" s="2"/>
      <c r="V4" s="2"/>
    </row>
    <row r="5" spans="1:23">
      <c r="A5" s="37"/>
      <c r="B5" s="27" t="s">
        <v>122</v>
      </c>
      <c r="C5" s="32">
        <f t="shared" ref="C5:C36" ca="1" si="0">INDEX(INDIRECT(C$3),MATCH($B5,Portfolio_Manager,0))</f>
        <v>-2.0983771809019336E-2</v>
      </c>
      <c r="D5" s="33">
        <f t="shared" ref="D5:D36" ca="1" si="1">RANK(C5,INDIRECT(C$4),0)</f>
        <v>56</v>
      </c>
      <c r="E5" s="33">
        <f t="shared" ref="E5:E36" si="2">INDEX(TB1_,MATCH($B5,Participant,0))</f>
        <v>0.02</v>
      </c>
      <c r="F5" s="32">
        <f t="shared" ref="F5:F36" ca="1" si="3">INDEX(INDIRECT(F$3),MATCH($B5,Portfolio_Manager,0))</f>
        <v>3.8971406489113881E-2</v>
      </c>
      <c r="G5" s="33">
        <f t="shared" ref="G5:G36" ca="1" si="4">RANK(F5,INDIRECT(F$4),1)</f>
        <v>1</v>
      </c>
      <c r="H5" s="39">
        <f t="shared" ref="H5:H36" si="5">INDEX(TB2_,MATCH($B5,Participant,0))</f>
        <v>1.2E-2</v>
      </c>
      <c r="I5" s="34">
        <f t="shared" ref="I5:I36" ca="1" si="6">INDEX(INDIRECT(I$3),MATCH($B5,Portfolio_Manager,0))</f>
        <v>-0.53844019755563244</v>
      </c>
      <c r="J5" s="33">
        <f t="shared" ref="J5:J36" ca="1" si="7">RANK(I5,INDIRECT(I$4),0)</f>
        <v>79</v>
      </c>
      <c r="K5" s="5">
        <f t="shared" ref="K5:K36" si="8">INDEX(TB3_,MATCH($B5,Participant,0))</f>
        <v>0.7</v>
      </c>
      <c r="L5" s="37"/>
      <c r="M5" s="46" t="s">
        <v>159</v>
      </c>
      <c r="N5" s="47" t="s">
        <v>81</v>
      </c>
      <c r="O5" s="37"/>
      <c r="P5" s="37"/>
      <c r="Q5" s="3"/>
      <c r="R5" s="3"/>
      <c r="S5" s="3"/>
      <c r="T5" s="3"/>
      <c r="U5" s="3"/>
      <c r="V5" s="3"/>
    </row>
    <row r="6" spans="1:23">
      <c r="A6" s="37"/>
      <c r="B6" s="4" t="s">
        <v>118</v>
      </c>
      <c r="C6" s="32">
        <f t="shared" ca="1" si="0"/>
        <v>-2.0983771809019336E-2</v>
      </c>
      <c r="D6" s="33">
        <f t="shared" ca="1" si="1"/>
        <v>56</v>
      </c>
      <c r="E6" s="33">
        <f t="shared" si="2"/>
        <v>0.1212</v>
      </c>
      <c r="F6" s="32">
        <f t="shared" ca="1" si="3"/>
        <v>3.8971406489113881E-2</v>
      </c>
      <c r="G6" s="33">
        <f t="shared" ca="1" si="4"/>
        <v>1</v>
      </c>
      <c r="H6" s="39">
        <f t="shared" si="5"/>
        <v>2.46E-2</v>
      </c>
      <c r="I6" s="34">
        <f t="shared" ca="1" si="6"/>
        <v>-0.53844019755563244</v>
      </c>
      <c r="J6" s="33">
        <f t="shared" ca="1" si="7"/>
        <v>79</v>
      </c>
      <c r="K6" s="5">
        <f t="shared" si="8"/>
        <v>3</v>
      </c>
      <c r="L6" s="37"/>
      <c r="M6" s="46" t="s">
        <v>160</v>
      </c>
      <c r="N6" s="47" t="s">
        <v>131</v>
      </c>
      <c r="O6" s="37"/>
      <c r="P6" s="37"/>
      <c r="Q6" s="3"/>
      <c r="R6" s="3"/>
      <c r="S6" s="3"/>
      <c r="T6" s="3"/>
      <c r="U6" s="3"/>
      <c r="V6" s="3"/>
    </row>
    <row r="7" spans="1:23">
      <c r="A7" s="37"/>
      <c r="B7" s="4" t="s">
        <v>85</v>
      </c>
      <c r="C7" s="32">
        <f t="shared" ca="1" si="0"/>
        <v>-2.0983771809019336E-2</v>
      </c>
      <c r="D7" s="33">
        <f t="shared" ca="1" si="1"/>
        <v>56</v>
      </c>
      <c r="E7" s="33" t="str">
        <f t="shared" si="2"/>
        <v>3.08% (if I win highest return this will have been a very sad year for the market!)</v>
      </c>
      <c r="F7" s="32">
        <f t="shared" ca="1" si="3"/>
        <v>3.8971406489113881E-2</v>
      </c>
      <c r="G7" s="33">
        <f t="shared" ca="1" si="4"/>
        <v>1</v>
      </c>
      <c r="H7" s="39">
        <f t="shared" si="5"/>
        <v>2.5000000000000001E-2</v>
      </c>
      <c r="I7" s="34">
        <f t="shared" ca="1" si="6"/>
        <v>-0.53844019755563244</v>
      </c>
      <c r="J7" s="33">
        <f t="shared" ca="1" si="7"/>
        <v>79</v>
      </c>
      <c r="K7" s="5">
        <f t="shared" si="8"/>
        <v>1.25</v>
      </c>
      <c r="L7" s="37"/>
      <c r="M7" s="48" t="s">
        <v>161</v>
      </c>
      <c r="N7" s="49" t="s">
        <v>25</v>
      </c>
      <c r="O7" s="37"/>
      <c r="P7" s="37"/>
      <c r="Q7" s="1"/>
      <c r="R7" s="1"/>
      <c r="S7" s="1"/>
      <c r="T7" s="1"/>
      <c r="U7" s="1"/>
      <c r="V7" s="1"/>
    </row>
    <row r="8" spans="1:23">
      <c r="A8" s="37"/>
      <c r="B8" s="4" t="s">
        <v>56</v>
      </c>
      <c r="C8" s="32">
        <f t="shared" ca="1" si="0"/>
        <v>-2.0983771809019336E-2</v>
      </c>
      <c r="D8" s="33">
        <f t="shared" ca="1" si="1"/>
        <v>56</v>
      </c>
      <c r="E8" s="33">
        <f t="shared" si="2"/>
        <v>-0.01</v>
      </c>
      <c r="F8" s="32">
        <f t="shared" ca="1" si="3"/>
        <v>3.8971406489113881E-2</v>
      </c>
      <c r="G8" s="33">
        <f t="shared" ca="1" si="4"/>
        <v>1</v>
      </c>
      <c r="H8" s="39">
        <f t="shared" si="5"/>
        <v>2.5100000000000001E-2</v>
      </c>
      <c r="I8" s="34">
        <f t="shared" ca="1" si="6"/>
        <v>-0.53844019755563244</v>
      </c>
      <c r="J8" s="33">
        <f t="shared" ca="1" si="7"/>
        <v>79</v>
      </c>
      <c r="K8" s="5">
        <f t="shared" si="8"/>
        <v>-4.0000000000000001E-3</v>
      </c>
      <c r="L8" s="37"/>
      <c r="N8" s="37"/>
      <c r="O8" s="37"/>
      <c r="P8" s="37"/>
    </row>
    <row r="9" spans="1:23">
      <c r="A9" s="37"/>
      <c r="B9" s="4" t="s">
        <v>65</v>
      </c>
      <c r="C9" s="32">
        <f t="shared" ca="1" si="0"/>
        <v>-2.0983771809019336E-2</v>
      </c>
      <c r="D9" s="33">
        <f t="shared" ca="1" si="1"/>
        <v>56</v>
      </c>
      <c r="E9" s="33">
        <f t="shared" si="2"/>
        <v>1.609E-2</v>
      </c>
      <c r="F9" s="32">
        <f t="shared" ca="1" si="3"/>
        <v>3.8971406489113881E-2</v>
      </c>
      <c r="G9" s="33">
        <f t="shared" ca="1" si="4"/>
        <v>1</v>
      </c>
      <c r="H9" s="39">
        <f t="shared" si="5"/>
        <v>2.571E-2</v>
      </c>
      <c r="I9" s="34">
        <f t="shared" ca="1" si="6"/>
        <v>-0.53844019755563244</v>
      </c>
      <c r="J9" s="33">
        <f t="shared" ca="1" si="7"/>
        <v>79</v>
      </c>
      <c r="K9" s="5">
        <f t="shared" si="8"/>
        <v>0.626</v>
      </c>
      <c r="L9" s="37"/>
      <c r="N9" s="37"/>
      <c r="O9" s="37"/>
      <c r="P9" s="37"/>
    </row>
    <row r="10" spans="1:23">
      <c r="A10" s="37"/>
      <c r="B10" s="4" t="s">
        <v>103</v>
      </c>
      <c r="C10" s="32">
        <f t="shared" ca="1" si="0"/>
        <v>-2.0983771809019336E-2</v>
      </c>
      <c r="D10" s="33">
        <f t="shared" ca="1" si="1"/>
        <v>56</v>
      </c>
      <c r="E10" s="33">
        <f t="shared" si="2"/>
        <v>3.61E-2</v>
      </c>
      <c r="F10" s="32">
        <f t="shared" ca="1" si="3"/>
        <v>3.8971406489113881E-2</v>
      </c>
      <c r="G10" s="33">
        <f t="shared" ca="1" si="4"/>
        <v>1</v>
      </c>
      <c r="H10" s="39">
        <f t="shared" si="5"/>
        <v>2.64E-2</v>
      </c>
      <c r="I10" s="34">
        <f t="shared" ca="1" si="6"/>
        <v>-0.53844019755563244</v>
      </c>
      <c r="J10" s="33">
        <f t="shared" ca="1" si="7"/>
        <v>79</v>
      </c>
      <c r="K10" s="5">
        <f t="shared" si="8"/>
        <v>1.37</v>
      </c>
      <c r="L10" s="37"/>
      <c r="N10" s="37"/>
      <c r="O10" s="37"/>
      <c r="P10" s="37"/>
    </row>
    <row r="11" spans="1:23">
      <c r="A11" s="37"/>
      <c r="B11" s="4" t="s">
        <v>49</v>
      </c>
      <c r="C11" s="32">
        <f t="shared" ca="1" si="0"/>
        <v>-2.0983771809019336E-2</v>
      </c>
      <c r="D11" s="33">
        <f t="shared" ca="1" si="1"/>
        <v>56</v>
      </c>
      <c r="E11" s="33">
        <f t="shared" si="2"/>
        <v>3.0200000000000001E-2</v>
      </c>
      <c r="F11" s="32">
        <f t="shared" ca="1" si="3"/>
        <v>3.8971406489113881E-2</v>
      </c>
      <c r="G11" s="33">
        <f t="shared" ca="1" si="4"/>
        <v>1</v>
      </c>
      <c r="H11" s="39">
        <f t="shared" si="5"/>
        <v>2.7799999999999998E-2</v>
      </c>
      <c r="I11" s="34">
        <f t="shared" ca="1" si="6"/>
        <v>-0.53844019755563244</v>
      </c>
      <c r="J11" s="33">
        <f t="shared" ca="1" si="7"/>
        <v>79</v>
      </c>
      <c r="K11" s="5">
        <f t="shared" si="8"/>
        <v>1.0900000000000001</v>
      </c>
      <c r="L11" s="37"/>
      <c r="N11" s="37"/>
      <c r="O11" s="37"/>
      <c r="P11" s="37"/>
    </row>
    <row r="12" spans="1:23">
      <c r="A12" s="37"/>
      <c r="B12" s="4" t="s">
        <v>66</v>
      </c>
      <c r="C12" s="32">
        <f t="shared" ca="1" si="0"/>
        <v>-2.0983771809019336E-2</v>
      </c>
      <c r="D12" s="33">
        <f t="shared" ca="1" si="1"/>
        <v>56</v>
      </c>
      <c r="E12" s="33">
        <f t="shared" si="2"/>
        <v>1.49E-2</v>
      </c>
      <c r="F12" s="32">
        <f t="shared" ca="1" si="3"/>
        <v>3.8971406489113881E-2</v>
      </c>
      <c r="G12" s="33">
        <f t="shared" ca="1" si="4"/>
        <v>1</v>
      </c>
      <c r="H12" s="39">
        <f t="shared" si="5"/>
        <v>2.9000000000000001E-2</v>
      </c>
      <c r="I12" s="34">
        <f t="shared" ca="1" si="6"/>
        <v>-0.53844019755563244</v>
      </c>
      <c r="J12" s="33">
        <f t="shared" ca="1" si="7"/>
        <v>79</v>
      </c>
      <c r="K12" s="5">
        <f t="shared" si="8"/>
        <v>2</v>
      </c>
      <c r="L12" s="37"/>
      <c r="N12" s="37"/>
      <c r="O12" s="37"/>
      <c r="P12" s="37"/>
    </row>
    <row r="13" spans="1:23">
      <c r="A13" s="37"/>
      <c r="B13" s="4" t="s">
        <v>41</v>
      </c>
      <c r="C13" s="32">
        <f t="shared" ca="1" si="0"/>
        <v>-2.0983771809019336E-2</v>
      </c>
      <c r="D13" s="33">
        <f t="shared" ca="1" si="1"/>
        <v>56</v>
      </c>
      <c r="E13" s="33">
        <f t="shared" si="2"/>
        <v>0.03</v>
      </c>
      <c r="F13" s="32">
        <f t="shared" ca="1" si="3"/>
        <v>3.8971406489113881E-2</v>
      </c>
      <c r="G13" s="33">
        <f t="shared" ca="1" si="4"/>
        <v>1</v>
      </c>
      <c r="H13" s="39">
        <f t="shared" si="5"/>
        <v>0.03</v>
      </c>
      <c r="I13" s="34">
        <f t="shared" ca="1" si="6"/>
        <v>-0.53844019755563244</v>
      </c>
      <c r="J13" s="33">
        <f t="shared" ca="1" si="7"/>
        <v>79</v>
      </c>
      <c r="K13" s="5">
        <f t="shared" si="8"/>
        <v>1.1000000000000001</v>
      </c>
      <c r="L13" s="37"/>
      <c r="N13" s="37"/>
      <c r="O13" s="37"/>
      <c r="P13" s="37"/>
    </row>
    <row r="14" spans="1:23">
      <c r="A14" s="37"/>
      <c r="B14" s="4" t="s">
        <v>102</v>
      </c>
      <c r="C14" s="32">
        <f t="shared" ca="1" si="0"/>
        <v>-2.0983771809019336E-2</v>
      </c>
      <c r="D14" s="33">
        <f t="shared" ca="1" si="1"/>
        <v>56</v>
      </c>
      <c r="E14" s="33">
        <f t="shared" si="2"/>
        <v>0.15001</v>
      </c>
      <c r="F14" s="32">
        <f t="shared" ca="1" si="3"/>
        <v>3.8971406489113881E-2</v>
      </c>
      <c r="G14" s="33">
        <f t="shared" ca="1" si="4"/>
        <v>1</v>
      </c>
      <c r="H14" s="39">
        <f t="shared" si="5"/>
        <v>3.0009999999999998E-2</v>
      </c>
      <c r="I14" s="34">
        <f t="shared" ca="1" si="6"/>
        <v>-0.53844019755563244</v>
      </c>
      <c r="J14" s="33">
        <f t="shared" ca="1" si="7"/>
        <v>79</v>
      </c>
      <c r="K14" s="5">
        <f t="shared" si="8"/>
        <v>1.5009999999999999</v>
      </c>
      <c r="L14" s="37"/>
      <c r="N14" s="37"/>
      <c r="O14" s="37"/>
      <c r="P14" s="37"/>
    </row>
    <row r="15" spans="1:23">
      <c r="A15" s="37"/>
      <c r="B15" s="4" t="s">
        <v>59</v>
      </c>
      <c r="C15" s="32">
        <f t="shared" ca="1" si="0"/>
        <v>-2.0983771809019336E-2</v>
      </c>
      <c r="D15" s="33">
        <f t="shared" ca="1" si="1"/>
        <v>56</v>
      </c>
      <c r="E15" s="33">
        <f t="shared" si="2"/>
        <v>3.0499999999999999E-2</v>
      </c>
      <c r="F15" s="32">
        <f t="shared" ca="1" si="3"/>
        <v>3.8971406489113881E-2</v>
      </c>
      <c r="G15" s="33">
        <f t="shared" ca="1" si="4"/>
        <v>1</v>
      </c>
      <c r="H15" s="39">
        <f t="shared" si="5"/>
        <v>3.0499999999999999E-2</v>
      </c>
      <c r="I15" s="34">
        <f t="shared" ca="1" si="6"/>
        <v>-0.53844019755563244</v>
      </c>
      <c r="J15" s="33">
        <f t="shared" ca="1" si="7"/>
        <v>79</v>
      </c>
      <c r="K15" s="5">
        <f t="shared" si="8"/>
        <v>1.05</v>
      </c>
      <c r="L15" s="37"/>
      <c r="N15" s="37"/>
      <c r="O15" s="37"/>
      <c r="P15" s="37"/>
    </row>
    <row r="16" spans="1:23">
      <c r="A16" s="37"/>
      <c r="B16" s="4" t="s">
        <v>100</v>
      </c>
      <c r="C16" s="32">
        <f t="shared" ca="1" si="0"/>
        <v>-2.0983771809019336E-2</v>
      </c>
      <c r="D16" s="33">
        <f t="shared" ca="1" si="1"/>
        <v>56</v>
      </c>
      <c r="E16" s="33">
        <f t="shared" si="2"/>
        <v>6.1100000000000002E-2</v>
      </c>
      <c r="F16" s="32">
        <f t="shared" ca="1" si="3"/>
        <v>3.8971406489113881E-2</v>
      </c>
      <c r="G16" s="33">
        <f t="shared" ca="1" si="4"/>
        <v>1</v>
      </c>
      <c r="H16" s="39">
        <f t="shared" si="5"/>
        <v>3.15E-2</v>
      </c>
      <c r="I16" s="34">
        <f t="shared" ca="1" si="6"/>
        <v>-0.53844019755563244</v>
      </c>
      <c r="J16" s="33">
        <f t="shared" ca="1" si="7"/>
        <v>79</v>
      </c>
      <c r="K16" s="5">
        <f t="shared" si="8"/>
        <v>1.5489999999999999</v>
      </c>
      <c r="L16" s="37"/>
      <c r="N16" s="37"/>
      <c r="O16" s="37"/>
      <c r="P16" s="37"/>
    </row>
    <row r="17" spans="1:16">
      <c r="A17" s="37"/>
      <c r="B17" s="4" t="s">
        <v>116</v>
      </c>
      <c r="C17" s="32">
        <f t="shared" ca="1" si="0"/>
        <v>-2.0983771809019336E-2</v>
      </c>
      <c r="D17" s="33">
        <f t="shared" ca="1" si="1"/>
        <v>56</v>
      </c>
      <c r="E17" s="33">
        <f t="shared" si="2"/>
        <v>3.7999999999999999E-2</v>
      </c>
      <c r="F17" s="32">
        <f t="shared" ca="1" si="3"/>
        <v>3.8971406489113881E-2</v>
      </c>
      <c r="G17" s="33">
        <f t="shared" ca="1" si="4"/>
        <v>1</v>
      </c>
      <c r="H17" s="39">
        <f t="shared" si="5"/>
        <v>3.3000000000000002E-2</v>
      </c>
      <c r="I17" s="34">
        <f t="shared" ca="1" si="6"/>
        <v>-0.53844019755563244</v>
      </c>
      <c r="J17" s="33">
        <f t="shared" ca="1" si="7"/>
        <v>79</v>
      </c>
      <c r="K17" s="5">
        <f t="shared" si="8"/>
        <v>1.2</v>
      </c>
      <c r="L17" s="37"/>
      <c r="N17" s="37"/>
      <c r="O17" s="37"/>
      <c r="P17" s="37"/>
    </row>
    <row r="18" spans="1:16">
      <c r="A18" s="37"/>
      <c r="B18" s="4" t="s">
        <v>131</v>
      </c>
      <c r="C18" s="32">
        <f t="shared" ca="1" si="0"/>
        <v>-2.0983771809019336E-2</v>
      </c>
      <c r="D18" s="33">
        <f t="shared" ca="1" si="1"/>
        <v>56</v>
      </c>
      <c r="E18" s="33">
        <f t="shared" si="2"/>
        <v>3.5000000000000003E-2</v>
      </c>
      <c r="F18" s="41">
        <f t="shared" ca="1" si="3"/>
        <v>3.8971406489113881E-2</v>
      </c>
      <c r="G18" s="42">
        <f t="shared" ca="1" si="4"/>
        <v>1</v>
      </c>
      <c r="H18" s="43">
        <f t="shared" si="5"/>
        <v>3.5000000000000003E-2</v>
      </c>
      <c r="I18" s="34">
        <f t="shared" ca="1" si="6"/>
        <v>-0.53844019755563244</v>
      </c>
      <c r="J18" s="33">
        <f t="shared" ca="1" si="7"/>
        <v>79</v>
      </c>
      <c r="K18" s="5">
        <f t="shared" si="8"/>
        <v>1</v>
      </c>
      <c r="L18" s="37"/>
      <c r="N18" s="37"/>
      <c r="O18" s="37"/>
      <c r="P18" s="37"/>
    </row>
    <row r="19" spans="1:16">
      <c r="A19" s="37"/>
      <c r="B19" s="4" t="s">
        <v>80</v>
      </c>
      <c r="C19" s="32">
        <f t="shared" ca="1" si="0"/>
        <v>-2.0983771809019336E-2</v>
      </c>
      <c r="D19" s="33">
        <f t="shared" ca="1" si="1"/>
        <v>56</v>
      </c>
      <c r="E19" s="33">
        <f t="shared" si="2"/>
        <v>0</v>
      </c>
      <c r="F19" s="32">
        <f t="shared" ca="1" si="3"/>
        <v>3.8971406489113881E-2</v>
      </c>
      <c r="G19" s="33">
        <f t="shared" ca="1" si="4"/>
        <v>1</v>
      </c>
      <c r="H19" s="39">
        <f t="shared" si="5"/>
        <v>5.0999999999999997E-2</v>
      </c>
      <c r="I19" s="34">
        <f t="shared" ca="1" si="6"/>
        <v>-0.53844019755563244</v>
      </c>
      <c r="J19" s="33">
        <f t="shared" ca="1" si="7"/>
        <v>79</v>
      </c>
      <c r="K19" s="5">
        <f t="shared" si="8"/>
        <v>0</v>
      </c>
      <c r="L19" s="37"/>
      <c r="N19" s="37"/>
      <c r="O19" s="37"/>
      <c r="P19" s="37"/>
    </row>
    <row r="20" spans="1:16">
      <c r="A20" s="37"/>
      <c r="B20" s="4" t="s">
        <v>95</v>
      </c>
      <c r="C20" s="32">
        <f t="shared" ca="1" si="0"/>
        <v>-7.5471218731189005E-3</v>
      </c>
      <c r="D20" s="33">
        <f t="shared" ca="1" si="1"/>
        <v>44</v>
      </c>
      <c r="E20" s="33">
        <f t="shared" si="2"/>
        <v>3.5000000000000003E-2</v>
      </c>
      <c r="F20" s="32">
        <f t="shared" ca="1" si="3"/>
        <v>3.9638913335291029E-2</v>
      </c>
      <c r="G20" s="33">
        <f t="shared" ca="1" si="4"/>
        <v>16</v>
      </c>
      <c r="H20" s="39">
        <f t="shared" si="5"/>
        <v>1.6E-2</v>
      </c>
      <c r="I20" s="34">
        <f t="shared" ca="1" si="6"/>
        <v>-0.1903967903781964</v>
      </c>
      <c r="J20" s="33">
        <f t="shared" ca="1" si="7"/>
        <v>54</v>
      </c>
      <c r="K20" s="5">
        <f t="shared" si="8"/>
        <v>2.2000000000000002</v>
      </c>
      <c r="L20" s="37"/>
      <c r="N20" s="37"/>
      <c r="O20" s="37"/>
      <c r="P20" s="37"/>
    </row>
    <row r="21" spans="1:16">
      <c r="A21" s="37"/>
      <c r="B21" s="4" t="s">
        <v>128</v>
      </c>
      <c r="C21" s="32">
        <f t="shared" ca="1" si="0"/>
        <v>-2.2468665518863729E-2</v>
      </c>
      <c r="D21" s="33">
        <f t="shared" ca="1" si="1"/>
        <v>72</v>
      </c>
      <c r="E21" s="33">
        <f t="shared" si="2"/>
        <v>1.8499999999999999E-2</v>
      </c>
      <c r="F21" s="32">
        <f t="shared" ca="1" si="3"/>
        <v>4.0067449525214884E-2</v>
      </c>
      <c r="G21" s="33">
        <f t="shared" ca="1" si="4"/>
        <v>17</v>
      </c>
      <c r="H21" s="39">
        <f t="shared" si="5"/>
        <v>3.6999999999999998E-2</v>
      </c>
      <c r="I21" s="34">
        <f t="shared" ca="1" si="6"/>
        <v>-0.56077104445402626</v>
      </c>
      <c r="J21" s="33">
        <f t="shared" ca="1" si="7"/>
        <v>94</v>
      </c>
      <c r="K21" s="5">
        <f t="shared" si="8"/>
        <v>0.5</v>
      </c>
      <c r="L21" s="37"/>
      <c r="N21" s="37"/>
      <c r="O21" s="37"/>
      <c r="P21" s="37"/>
    </row>
    <row r="22" spans="1:16">
      <c r="A22" s="37"/>
      <c r="B22" s="4" t="s">
        <v>40</v>
      </c>
      <c r="C22" s="32">
        <f t="shared" ca="1" si="0"/>
        <v>-3.0860548887017281E-2</v>
      </c>
      <c r="D22" s="33">
        <f t="shared" ca="1" si="1"/>
        <v>85</v>
      </c>
      <c r="E22" s="33">
        <f t="shared" si="2"/>
        <v>0.04</v>
      </c>
      <c r="F22" s="32">
        <f t="shared" ca="1" si="3"/>
        <v>4.6662029539329124E-2</v>
      </c>
      <c r="G22" s="33">
        <f t="shared" ca="1" si="4"/>
        <v>18</v>
      </c>
      <c r="H22" s="39">
        <f t="shared" si="5"/>
        <v>3.5000000000000003E-2</v>
      </c>
      <c r="I22" s="34">
        <f t="shared" ca="1" si="6"/>
        <v>-0.66136319383635989</v>
      </c>
      <c r="J22" s="33">
        <f t="shared" ca="1" si="7"/>
        <v>105</v>
      </c>
      <c r="K22" s="5">
        <f t="shared" si="8"/>
        <v>1.1499999999999999</v>
      </c>
      <c r="L22" s="37"/>
      <c r="N22" s="37"/>
      <c r="O22" s="37"/>
      <c r="P22" s="37"/>
    </row>
    <row r="23" spans="1:16">
      <c r="A23" s="37"/>
      <c r="B23" s="4" t="s">
        <v>21</v>
      </c>
      <c r="C23" s="32">
        <f t="shared" ca="1" si="0"/>
        <v>-2.7181194523092533E-2</v>
      </c>
      <c r="D23" s="33">
        <f t="shared" ca="1" si="1"/>
        <v>81</v>
      </c>
      <c r="E23" s="33">
        <f t="shared" si="2"/>
        <v>0.05</v>
      </c>
      <c r="F23" s="32">
        <f t="shared" ca="1" si="3"/>
        <v>4.8071825460557847E-2</v>
      </c>
      <c r="G23" s="33">
        <f t="shared" ca="1" si="4"/>
        <v>19</v>
      </c>
      <c r="H23" s="39">
        <f t="shared" si="5"/>
        <v>0.03</v>
      </c>
      <c r="I23" s="34">
        <f t="shared" ca="1" si="6"/>
        <v>-0.56542879873355889</v>
      </c>
      <c r="J23" s="33">
        <f t="shared" ca="1" si="7"/>
        <v>95</v>
      </c>
      <c r="K23" s="5">
        <f t="shared" si="8"/>
        <v>1.5</v>
      </c>
      <c r="L23" s="37"/>
      <c r="N23" s="37"/>
      <c r="O23" s="37"/>
      <c r="P23" s="37"/>
    </row>
    <row r="24" spans="1:16">
      <c r="A24" s="37"/>
      <c r="B24" s="4" t="s">
        <v>136</v>
      </c>
      <c r="C24" s="32">
        <f t="shared" ca="1" si="0"/>
        <v>-3.8591928819019516E-3</v>
      </c>
      <c r="D24" s="33">
        <f t="shared" ca="1" si="1"/>
        <v>41</v>
      </c>
      <c r="E24" s="33">
        <f t="shared" si="2"/>
        <v>0.05</v>
      </c>
      <c r="F24" s="32">
        <f t="shared" ca="1" si="3"/>
        <v>4.8769510001300087E-2</v>
      </c>
      <c r="G24" s="33">
        <f t="shared" ca="1" si="4"/>
        <v>20</v>
      </c>
      <c r="H24" s="39">
        <f t="shared" si="5"/>
        <v>0.12</v>
      </c>
      <c r="I24" s="34">
        <f t="shared" ca="1" si="6"/>
        <v>-7.9131262171776462E-2</v>
      </c>
      <c r="J24" s="33">
        <f t="shared" ca="1" si="7"/>
        <v>43</v>
      </c>
      <c r="K24" s="5">
        <f t="shared" si="8"/>
        <v>0.41</v>
      </c>
      <c r="L24" s="37"/>
      <c r="N24" s="37"/>
      <c r="O24" s="37"/>
      <c r="P24" s="37"/>
    </row>
    <row r="25" spans="1:16">
      <c r="A25" s="37"/>
      <c r="B25" s="4" t="s">
        <v>132</v>
      </c>
      <c r="C25" s="32">
        <f t="shared" ca="1" si="0"/>
        <v>-1.8792355426098917E-2</v>
      </c>
      <c r="D25" s="33">
        <f t="shared" ca="1" si="1"/>
        <v>54</v>
      </c>
      <c r="E25" s="33">
        <f t="shared" si="2"/>
        <v>2.8000000000000001E-2</v>
      </c>
      <c r="F25" s="32">
        <f t="shared" ca="1" si="3"/>
        <v>4.9154070574778587E-2</v>
      </c>
      <c r="G25" s="33">
        <f t="shared" ca="1" si="4"/>
        <v>21</v>
      </c>
      <c r="H25" s="39">
        <f t="shared" si="5"/>
        <v>0.06</v>
      </c>
      <c r="I25" s="34">
        <f t="shared" ca="1" si="6"/>
        <v>-0.38231534451475213</v>
      </c>
      <c r="J25" s="33">
        <f t="shared" ca="1" si="7"/>
        <v>74</v>
      </c>
      <c r="K25" s="5">
        <f t="shared" si="8"/>
        <v>0.5</v>
      </c>
      <c r="L25" s="37"/>
      <c r="N25" s="37"/>
      <c r="O25" s="37"/>
      <c r="P25" s="37"/>
    </row>
    <row r="26" spans="1:16">
      <c r="A26" s="37"/>
      <c r="B26" s="4" t="s">
        <v>97</v>
      </c>
      <c r="C26" s="32">
        <f t="shared" ca="1" si="0"/>
        <v>-2.5805752111992653E-2</v>
      </c>
      <c r="D26" s="33">
        <f t="shared" ca="1" si="1"/>
        <v>77</v>
      </c>
      <c r="E26" s="33">
        <f t="shared" si="2"/>
        <v>1.2500000000000001E-2</v>
      </c>
      <c r="F26" s="32">
        <f t="shared" ca="1" si="3"/>
        <v>5.4137942235488956E-2</v>
      </c>
      <c r="G26" s="33">
        <f t="shared" ca="1" si="4"/>
        <v>22</v>
      </c>
      <c r="H26" s="39">
        <f t="shared" si="5"/>
        <v>2.3800000000000002E-2</v>
      </c>
      <c r="I26" s="34">
        <f t="shared" ca="1" si="6"/>
        <v>-0.47666666013538006</v>
      </c>
      <c r="J26" s="33">
        <f t="shared" ca="1" si="7"/>
        <v>77</v>
      </c>
      <c r="K26" s="5">
        <f t="shared" si="8"/>
        <v>1.05</v>
      </c>
      <c r="L26" s="37"/>
      <c r="N26" s="37"/>
      <c r="O26" s="37"/>
      <c r="P26" s="37"/>
    </row>
    <row r="27" spans="1:16">
      <c r="A27" s="37"/>
      <c r="B27" s="4" t="s">
        <v>93</v>
      </c>
      <c r="C27" s="32">
        <f t="shared" ca="1" si="0"/>
        <v>-1.3029513660354541E-2</v>
      </c>
      <c r="D27" s="33">
        <f t="shared" ca="1" si="1"/>
        <v>48</v>
      </c>
      <c r="E27" s="33">
        <f t="shared" si="2"/>
        <v>7.4999999999999997E-2</v>
      </c>
      <c r="F27" s="32">
        <f t="shared" ca="1" si="3"/>
        <v>5.5391941269611181E-2</v>
      </c>
      <c r="G27" s="33">
        <f t="shared" ca="1" si="4"/>
        <v>23</v>
      </c>
      <c r="H27" s="39">
        <f t="shared" si="5"/>
        <v>5.7599999999999998E-2</v>
      </c>
      <c r="I27" s="34">
        <f t="shared" ca="1" si="6"/>
        <v>-0.23522399399103061</v>
      </c>
      <c r="J27" s="33">
        <f t="shared" ca="1" si="7"/>
        <v>63</v>
      </c>
      <c r="K27" s="5">
        <f t="shared" si="8"/>
        <v>1.96</v>
      </c>
      <c r="L27" s="37"/>
      <c r="N27" s="37"/>
      <c r="O27" s="37"/>
      <c r="P27" s="37"/>
    </row>
    <row r="28" spans="1:16">
      <c r="A28" s="37"/>
      <c r="B28" s="4" t="s">
        <v>31</v>
      </c>
      <c r="C28" s="32">
        <f t="shared" ca="1" si="0"/>
        <v>-4.8175226842782193E-2</v>
      </c>
      <c r="D28" s="33">
        <f t="shared" ca="1" si="1"/>
        <v>101</v>
      </c>
      <c r="E28" s="33">
        <f t="shared" si="2"/>
        <v>0.01</v>
      </c>
      <c r="F28" s="32">
        <f t="shared" ca="1" si="3"/>
        <v>5.5934637888959284E-2</v>
      </c>
      <c r="G28" s="33">
        <f t="shared" ca="1" si="4"/>
        <v>24</v>
      </c>
      <c r="H28" s="39">
        <f t="shared" si="5"/>
        <v>0.08</v>
      </c>
      <c r="I28" s="34">
        <f t="shared" ca="1" si="6"/>
        <v>-0.8612771738760342</v>
      </c>
      <c r="J28" s="33">
        <f t="shared" ca="1" si="7"/>
        <v>116</v>
      </c>
      <c r="K28" s="5">
        <f t="shared" si="8"/>
        <v>1</v>
      </c>
      <c r="L28" s="37"/>
      <c r="N28" s="37"/>
      <c r="O28" s="37"/>
      <c r="P28" s="37"/>
    </row>
    <row r="29" spans="1:16">
      <c r="A29" s="37"/>
      <c r="B29" s="4" t="s">
        <v>94</v>
      </c>
      <c r="C29" s="32">
        <f t="shared" ca="1" si="0"/>
        <v>-3.7213356448677848E-2</v>
      </c>
      <c r="D29" s="33">
        <f t="shared" ca="1" si="1"/>
        <v>90</v>
      </c>
      <c r="E29" s="33">
        <f t="shared" si="2"/>
        <v>5.6000000000000001E-2</v>
      </c>
      <c r="F29" s="32">
        <f t="shared" ca="1" si="3"/>
        <v>5.6156980958553891E-2</v>
      </c>
      <c r="G29" s="33">
        <f t="shared" ca="1" si="4"/>
        <v>25</v>
      </c>
      <c r="H29" s="39">
        <f t="shared" si="5"/>
        <v>2.8000000000000001E-2</v>
      </c>
      <c r="I29" s="34">
        <f t="shared" ca="1" si="6"/>
        <v>-0.66266661443468267</v>
      </c>
      <c r="J29" s="33">
        <f t="shared" ca="1" si="7"/>
        <v>106</v>
      </c>
      <c r="K29" s="5">
        <f t="shared" si="8"/>
        <v>2</v>
      </c>
      <c r="L29" s="37"/>
      <c r="N29" s="37"/>
      <c r="O29" s="37"/>
      <c r="P29" s="37"/>
    </row>
    <row r="30" spans="1:16">
      <c r="A30" s="37"/>
      <c r="B30" s="4" t="s">
        <v>69</v>
      </c>
      <c r="C30" s="32">
        <f t="shared" ca="1" si="0"/>
        <v>-3.6776252211181304E-2</v>
      </c>
      <c r="D30" s="33">
        <f t="shared" ca="1" si="1"/>
        <v>89</v>
      </c>
      <c r="E30" s="33">
        <f t="shared" si="2"/>
        <v>3.4000000000000002E-2</v>
      </c>
      <c r="F30" s="32">
        <f t="shared" ca="1" si="3"/>
        <v>5.6915596400611203E-2</v>
      </c>
      <c r="G30" s="33">
        <f t="shared" ca="1" si="4"/>
        <v>26</v>
      </c>
      <c r="H30" s="39">
        <f t="shared" si="5"/>
        <v>4.8000000000000001E-2</v>
      </c>
      <c r="I30" s="34">
        <f t="shared" ca="1" si="6"/>
        <v>-0.64615420968840753</v>
      </c>
      <c r="J30" s="33">
        <f t="shared" ca="1" si="7"/>
        <v>104</v>
      </c>
      <c r="K30" s="5">
        <f t="shared" si="8"/>
        <v>0.68</v>
      </c>
      <c r="L30" s="37"/>
      <c r="N30" s="37"/>
      <c r="O30" s="37"/>
      <c r="P30" s="37"/>
    </row>
    <row r="31" spans="1:16">
      <c r="A31" s="37"/>
      <c r="B31" s="4" t="s">
        <v>127</v>
      </c>
      <c r="C31" s="32">
        <f t="shared" ca="1" si="0"/>
        <v>-4.942055140245627E-2</v>
      </c>
      <c r="D31" s="33">
        <f t="shared" ca="1" si="1"/>
        <v>103</v>
      </c>
      <c r="E31" s="33">
        <f t="shared" si="2"/>
        <v>0.03</v>
      </c>
      <c r="F31" s="32">
        <f t="shared" ca="1" si="3"/>
        <v>5.6988665300659151E-2</v>
      </c>
      <c r="G31" s="33">
        <f t="shared" ca="1" si="4"/>
        <v>27</v>
      </c>
      <c r="H31" s="39">
        <f t="shared" si="5"/>
        <v>3.5999999999999997E-2</v>
      </c>
      <c r="I31" s="34">
        <f t="shared" ca="1" si="6"/>
        <v>-0.86719966403362414</v>
      </c>
      <c r="J31" s="33">
        <f t="shared" ca="1" si="7"/>
        <v>117</v>
      </c>
      <c r="K31" s="5">
        <f t="shared" si="8"/>
        <v>1.2</v>
      </c>
      <c r="L31" s="37"/>
      <c r="N31" s="37"/>
      <c r="O31" s="37"/>
      <c r="P31" s="37"/>
    </row>
    <row r="32" spans="1:16">
      <c r="A32" s="37"/>
      <c r="B32" s="4" t="s">
        <v>20</v>
      </c>
      <c r="C32" s="32">
        <f t="shared" ca="1" si="0"/>
        <v>-2.7079287434375821E-2</v>
      </c>
      <c r="D32" s="33">
        <f t="shared" ca="1" si="1"/>
        <v>79</v>
      </c>
      <c r="E32" s="33">
        <f t="shared" si="2"/>
        <v>1.6199999999999999E-2</v>
      </c>
      <c r="F32" s="32">
        <f t="shared" ca="1" si="3"/>
        <v>5.7952204965803972E-2</v>
      </c>
      <c r="G32" s="33">
        <f t="shared" ca="1" si="4"/>
        <v>28</v>
      </c>
      <c r="H32" s="39">
        <f t="shared" si="5"/>
        <v>6.7299999999999999E-2</v>
      </c>
      <c r="I32" s="34">
        <f t="shared" ca="1" si="6"/>
        <v>-0.46726932047459757</v>
      </c>
      <c r="J32" s="33">
        <f t="shared" ca="1" si="7"/>
        <v>76</v>
      </c>
      <c r="K32" s="5">
        <f t="shared" si="8"/>
        <v>0.24</v>
      </c>
      <c r="L32" s="37"/>
      <c r="N32" s="37"/>
      <c r="O32" s="37"/>
      <c r="P32" s="37"/>
    </row>
    <row r="33" spans="1:16">
      <c r="A33" s="37"/>
      <c r="B33" s="4" t="s">
        <v>73</v>
      </c>
      <c r="C33" s="32">
        <f t="shared" ca="1" si="0"/>
        <v>-4.3979720668182343E-2</v>
      </c>
      <c r="D33" s="33">
        <f t="shared" ca="1" si="1"/>
        <v>99</v>
      </c>
      <c r="E33" s="33">
        <f t="shared" si="2"/>
        <v>4.7E-2</v>
      </c>
      <c r="F33" s="32">
        <f t="shared" ca="1" si="3"/>
        <v>6.4009337909710459E-2</v>
      </c>
      <c r="G33" s="33">
        <f t="shared" ca="1" si="4"/>
        <v>29</v>
      </c>
      <c r="H33" s="39">
        <f t="shared" si="5"/>
        <v>7.9000000000000001E-2</v>
      </c>
      <c r="I33" s="34">
        <f t="shared" ca="1" si="6"/>
        <v>-0.68708288672222706</v>
      </c>
      <c r="J33" s="33">
        <f t="shared" ca="1" si="7"/>
        <v>108</v>
      </c>
      <c r="K33" s="5">
        <f t="shared" si="8"/>
        <v>0.9</v>
      </c>
      <c r="L33" s="37"/>
      <c r="N33" s="37"/>
      <c r="O33" s="37"/>
      <c r="P33" s="37"/>
    </row>
    <row r="34" spans="1:16">
      <c r="A34" s="37"/>
      <c r="B34" s="4" t="s">
        <v>63</v>
      </c>
      <c r="C34" s="32">
        <f t="shared" ca="1" si="0"/>
        <v>-5.1072635534374911E-2</v>
      </c>
      <c r="D34" s="33">
        <f t="shared" ca="1" si="1"/>
        <v>104</v>
      </c>
      <c r="E34" s="33">
        <f t="shared" si="2"/>
        <v>0.02</v>
      </c>
      <c r="F34" s="32">
        <f t="shared" ca="1" si="3"/>
        <v>6.4175776225897957E-2</v>
      </c>
      <c r="G34" s="33">
        <f t="shared" ca="1" si="4"/>
        <v>30</v>
      </c>
      <c r="H34" s="39">
        <f t="shared" si="5"/>
        <v>0.04</v>
      </c>
      <c r="I34" s="34">
        <f t="shared" ca="1" si="6"/>
        <v>-0.79582419626059298</v>
      </c>
      <c r="J34" s="33">
        <f t="shared" ca="1" si="7"/>
        <v>114</v>
      </c>
      <c r="K34" s="5">
        <f t="shared" si="8"/>
        <v>0.5</v>
      </c>
      <c r="L34" s="37"/>
      <c r="N34" s="37"/>
      <c r="O34" s="37"/>
      <c r="P34" s="37"/>
    </row>
    <row r="35" spans="1:16">
      <c r="A35" s="37"/>
      <c r="B35" s="4" t="s">
        <v>58</v>
      </c>
      <c r="C35" s="32">
        <f t="shared" ca="1" si="0"/>
        <v>-4.1658179123193695E-2</v>
      </c>
      <c r="D35" s="33">
        <f t="shared" ca="1" si="1"/>
        <v>93</v>
      </c>
      <c r="E35" s="33">
        <f t="shared" si="2"/>
        <v>2</v>
      </c>
      <c r="F35" s="32">
        <f t="shared" ca="1" si="3"/>
        <v>6.67806466551331E-2</v>
      </c>
      <c r="G35" s="33">
        <f t="shared" ca="1" si="4"/>
        <v>31</v>
      </c>
      <c r="H35" s="39">
        <f t="shared" si="5"/>
        <v>5.5</v>
      </c>
      <c r="I35" s="34">
        <f t="shared" ca="1" si="6"/>
        <v>-0.62380616555457746</v>
      </c>
      <c r="J35" s="33">
        <f t="shared" ca="1" si="7"/>
        <v>97</v>
      </c>
      <c r="K35" s="5">
        <f t="shared" si="8"/>
        <v>0.5</v>
      </c>
      <c r="L35" s="37"/>
      <c r="N35" s="37"/>
      <c r="O35" s="37"/>
      <c r="P35" s="37"/>
    </row>
    <row r="36" spans="1:16">
      <c r="A36" s="37"/>
      <c r="B36" s="4" t="s">
        <v>126</v>
      </c>
      <c r="C36" s="32">
        <f t="shared" ca="1" si="0"/>
        <v>2.6963234548138537E-3</v>
      </c>
      <c r="D36" s="33">
        <f t="shared" ca="1" si="1"/>
        <v>35</v>
      </c>
      <c r="E36" s="33">
        <f t="shared" si="2"/>
        <v>6.6000000000000003E-2</v>
      </c>
      <c r="F36" s="32">
        <f t="shared" ca="1" si="3"/>
        <v>6.7220124652996899E-2</v>
      </c>
      <c r="G36" s="33">
        <f t="shared" ca="1" si="4"/>
        <v>32</v>
      </c>
      <c r="H36" s="39">
        <f t="shared" si="5"/>
        <v>3.3000000000000002E-2</v>
      </c>
      <c r="I36" s="34">
        <f t="shared" ca="1" si="6"/>
        <v>4.0111848478901063E-2</v>
      </c>
      <c r="J36" s="33">
        <f t="shared" ca="1" si="7"/>
        <v>34</v>
      </c>
      <c r="K36" s="5">
        <f t="shared" si="8"/>
        <v>2</v>
      </c>
      <c r="L36" s="37"/>
      <c r="N36" s="37"/>
      <c r="O36" s="37"/>
      <c r="P36" s="37"/>
    </row>
    <row r="37" spans="1:16">
      <c r="A37" s="37"/>
      <c r="B37" s="4" t="s">
        <v>89</v>
      </c>
      <c r="C37" s="32">
        <f t="shared" ref="C37:C68" ca="1" si="9">INDEX(INDIRECT(C$3),MATCH($B37,Portfolio_Manager,0))</f>
        <v>-4.5996163554971492E-2</v>
      </c>
      <c r="D37" s="33">
        <f t="shared" ref="D37:D68" ca="1" si="10">RANK(C37,INDIRECT(C$4),0)</f>
        <v>100</v>
      </c>
      <c r="E37" s="33">
        <f t="shared" ref="E37:E68" si="11">INDEX(TB1_,MATCH($B37,Participant,0))</f>
        <v>0.03</v>
      </c>
      <c r="F37" s="32">
        <f t="shared" ref="F37:F68" ca="1" si="12">INDEX(INDIRECT(F$3),MATCH($B37,Portfolio_Manager,0))</f>
        <v>6.7706803035838078E-2</v>
      </c>
      <c r="G37" s="33">
        <f t="shared" ref="G37:G68" ca="1" si="13">RANK(F37,INDIRECT(F$4),1)</f>
        <v>33</v>
      </c>
      <c r="H37" s="39">
        <f t="shared" ref="H37:H68" si="14">INDEX(TB2_,MATCH($B37,Participant,0))</f>
        <v>0.04</v>
      </c>
      <c r="I37" s="34">
        <f t="shared" ref="I37:I68" ca="1" si="15">INDEX(INDIRECT(I$3),MATCH($B37,Portfolio_Manager,0))</f>
        <v>-0.67934330809601418</v>
      </c>
      <c r="J37" s="33">
        <f t="shared" ref="J37:J68" ca="1" si="16">RANK(I37,INDIRECT(I$4),0)</f>
        <v>107</v>
      </c>
      <c r="K37" s="5">
        <f t="shared" ref="K37:K68" si="17">INDEX(TB3_,MATCH($B37,Participant,0))</f>
        <v>0.72</v>
      </c>
      <c r="L37" s="37"/>
      <c r="N37" s="37"/>
      <c r="O37" s="37"/>
      <c r="P37" s="37"/>
    </row>
    <row r="38" spans="1:16">
      <c r="A38" s="37"/>
      <c r="B38" s="4" t="s">
        <v>112</v>
      </c>
      <c r="C38" s="32">
        <f t="shared" ca="1" si="9"/>
        <v>-5.1161768472901659E-2</v>
      </c>
      <c r="D38" s="33">
        <f t="shared" ca="1" si="10"/>
        <v>105</v>
      </c>
      <c r="E38" s="33">
        <f t="shared" si="11"/>
        <v>4.2000000000000003E-2</v>
      </c>
      <c r="F38" s="32">
        <f t="shared" ca="1" si="12"/>
        <v>6.8137645628952775E-2</v>
      </c>
      <c r="G38" s="33">
        <f t="shared" ca="1" si="13"/>
        <v>34</v>
      </c>
      <c r="H38" s="39">
        <f t="shared" si="14"/>
        <v>6.9000000000000006E-2</v>
      </c>
      <c r="I38" s="34">
        <f t="shared" ca="1" si="15"/>
        <v>-0.75085905890417504</v>
      </c>
      <c r="J38" s="33">
        <f t="shared" ca="1" si="16"/>
        <v>110</v>
      </c>
      <c r="K38" s="5">
        <f t="shared" si="17"/>
        <v>0.61</v>
      </c>
      <c r="L38" s="37"/>
      <c r="N38" s="37"/>
      <c r="O38" s="37"/>
      <c r="P38" s="37"/>
    </row>
    <row r="39" spans="1:16">
      <c r="A39" s="37"/>
      <c r="B39" s="4" t="s">
        <v>106</v>
      </c>
      <c r="C39" s="32">
        <f t="shared" ca="1" si="9"/>
        <v>-3.6719836476367451E-2</v>
      </c>
      <c r="D39" s="33">
        <f t="shared" ca="1" si="10"/>
        <v>88</v>
      </c>
      <c r="E39" s="33">
        <f t="shared" si="11"/>
        <v>3.3000000000000002E-2</v>
      </c>
      <c r="F39" s="32">
        <f t="shared" ca="1" si="12"/>
        <v>6.8302933822958531E-2</v>
      </c>
      <c r="G39" s="33">
        <f t="shared" ca="1" si="13"/>
        <v>35</v>
      </c>
      <c r="H39" s="39">
        <f t="shared" si="14"/>
        <v>7.4999999999999997E-3</v>
      </c>
      <c r="I39" s="34">
        <f t="shared" ca="1" si="15"/>
        <v>-0.53760262438426742</v>
      </c>
      <c r="J39" s="33">
        <f t="shared" ca="1" si="16"/>
        <v>78</v>
      </c>
      <c r="K39" s="5">
        <f t="shared" si="17"/>
        <v>6.5</v>
      </c>
      <c r="L39" s="37"/>
      <c r="N39" s="37"/>
      <c r="O39" s="37"/>
      <c r="P39" s="37"/>
    </row>
    <row r="40" spans="1:16">
      <c r="A40" s="37"/>
      <c r="B40" s="4" t="s">
        <v>92</v>
      </c>
      <c r="C40" s="32">
        <f t="shared" ca="1" si="9"/>
        <v>-5.7368539965600318E-2</v>
      </c>
      <c r="D40" s="33">
        <f t="shared" ca="1" si="10"/>
        <v>106</v>
      </c>
      <c r="E40" s="33">
        <f t="shared" si="11"/>
        <v>0.14899999999999999</v>
      </c>
      <c r="F40" s="32">
        <f t="shared" ca="1" si="12"/>
        <v>7.5100007796480281E-2</v>
      </c>
      <c r="G40" s="33">
        <f t="shared" ca="1" si="13"/>
        <v>36</v>
      </c>
      <c r="H40" s="39">
        <f t="shared" si="14"/>
        <v>7.9000000000000001E-2</v>
      </c>
      <c r="I40" s="34">
        <f t="shared" ca="1" si="15"/>
        <v>-0.76389525978569894</v>
      </c>
      <c r="J40" s="33">
        <f t="shared" ca="1" si="16"/>
        <v>112</v>
      </c>
      <c r="K40" s="5">
        <f t="shared" si="17"/>
        <v>1.8</v>
      </c>
      <c r="L40" s="37"/>
      <c r="N40" s="37"/>
      <c r="O40" s="37"/>
      <c r="P40" s="37"/>
    </row>
    <row r="41" spans="1:16">
      <c r="A41" s="37"/>
      <c r="B41" s="4" t="s">
        <v>130</v>
      </c>
      <c r="C41" s="32">
        <f t="shared" ca="1" si="9"/>
        <v>-4.3721552844128153E-3</v>
      </c>
      <c r="D41" s="33">
        <f t="shared" ca="1" si="10"/>
        <v>42</v>
      </c>
      <c r="E41" s="33">
        <f t="shared" si="11"/>
        <v>0.02</v>
      </c>
      <c r="F41" s="32">
        <f t="shared" ca="1" si="12"/>
        <v>7.6824841933521598E-2</v>
      </c>
      <c r="G41" s="33">
        <f t="shared" ca="1" si="13"/>
        <v>37</v>
      </c>
      <c r="H41" s="39">
        <f t="shared" si="14"/>
        <v>0.08</v>
      </c>
      <c r="I41" s="34">
        <f t="shared" ca="1" si="15"/>
        <v>-5.6910696779514984E-2</v>
      </c>
      <c r="J41" s="33">
        <f t="shared" ca="1" si="16"/>
        <v>41</v>
      </c>
      <c r="K41" s="5">
        <f t="shared" si="17"/>
        <v>0.5</v>
      </c>
      <c r="L41" s="37"/>
      <c r="N41" s="37"/>
      <c r="O41" s="37"/>
      <c r="P41" s="37"/>
    </row>
    <row r="42" spans="1:16">
      <c r="A42" s="37"/>
      <c r="B42" s="4" t="s">
        <v>68</v>
      </c>
      <c r="C42" s="32">
        <f t="shared" ca="1" si="9"/>
        <v>5.4801742914902363E-2</v>
      </c>
      <c r="D42" s="33">
        <f t="shared" ca="1" si="10"/>
        <v>6</v>
      </c>
      <c r="E42" s="33">
        <f t="shared" si="11"/>
        <v>0.04</v>
      </c>
      <c r="F42" s="32">
        <f t="shared" ca="1" si="12"/>
        <v>7.774761289698881E-2</v>
      </c>
      <c r="G42" s="33">
        <f t="shared" ca="1" si="13"/>
        <v>38</v>
      </c>
      <c r="H42" s="39">
        <f t="shared" si="14"/>
        <v>0.08</v>
      </c>
      <c r="I42" s="34">
        <f t="shared" ca="1" si="15"/>
        <v>0.70486720907446476</v>
      </c>
      <c r="J42" s="33">
        <f t="shared" ca="1" si="16"/>
        <v>3</v>
      </c>
      <c r="K42" s="5">
        <f t="shared" si="17"/>
        <v>0.5</v>
      </c>
      <c r="L42" s="37"/>
      <c r="N42" s="37"/>
      <c r="O42" s="37"/>
      <c r="P42" s="37"/>
    </row>
    <row r="43" spans="1:16">
      <c r="A43" s="37"/>
      <c r="B43" s="4" t="s">
        <v>44</v>
      </c>
      <c r="C43" s="32">
        <f t="shared" ca="1" si="9"/>
        <v>-2.4483727609184047E-2</v>
      </c>
      <c r="D43" s="33">
        <f t="shared" ca="1" si="10"/>
        <v>75</v>
      </c>
      <c r="E43" s="33">
        <f t="shared" si="11"/>
        <v>0</v>
      </c>
      <c r="F43" s="32">
        <f t="shared" ca="1" si="12"/>
        <v>7.859397598574254E-2</v>
      </c>
      <c r="G43" s="33">
        <f t="shared" ca="1" si="13"/>
        <v>39</v>
      </c>
      <c r="H43" s="39">
        <f t="shared" si="14"/>
        <v>0</v>
      </c>
      <c r="I43" s="34">
        <f t="shared" ca="1" si="15"/>
        <v>-0.31152168219133686</v>
      </c>
      <c r="J43" s="33">
        <f t="shared" ca="1" si="16"/>
        <v>67</v>
      </c>
      <c r="K43" s="5">
        <f t="shared" si="17"/>
        <v>0</v>
      </c>
      <c r="L43" s="37"/>
      <c r="N43" s="37"/>
      <c r="O43" s="37"/>
      <c r="P43" s="37"/>
    </row>
    <row r="44" spans="1:16">
      <c r="A44" s="37"/>
      <c r="B44" s="4" t="s">
        <v>129</v>
      </c>
      <c r="C44" s="32">
        <f t="shared" ca="1" si="9"/>
        <v>-2.5756091546809912E-2</v>
      </c>
      <c r="D44" s="33">
        <f t="shared" ca="1" si="10"/>
        <v>76</v>
      </c>
      <c r="E44" s="33">
        <f t="shared" si="11"/>
        <v>0.05</v>
      </c>
      <c r="F44" s="32">
        <f t="shared" ca="1" si="12"/>
        <v>8.0808917292775853E-2</v>
      </c>
      <c r="G44" s="33">
        <f t="shared" ca="1" si="13"/>
        <v>40</v>
      </c>
      <c r="H44" s="39">
        <f t="shared" si="14"/>
        <v>0.1</v>
      </c>
      <c r="I44" s="34">
        <f t="shared" ca="1" si="15"/>
        <v>-0.31872833357603286</v>
      </c>
      <c r="J44" s="33">
        <f t="shared" ca="1" si="16"/>
        <v>68</v>
      </c>
      <c r="K44" s="5">
        <f t="shared" si="17"/>
        <v>0.5</v>
      </c>
      <c r="L44" s="37"/>
      <c r="N44" s="37"/>
      <c r="O44" s="37"/>
      <c r="P44" s="37"/>
    </row>
    <row r="45" spans="1:16">
      <c r="A45" s="37"/>
      <c r="B45" s="4" t="s">
        <v>71</v>
      </c>
      <c r="C45" s="32">
        <f t="shared" ca="1" si="9"/>
        <v>-6.3790986407972872E-2</v>
      </c>
      <c r="D45" s="33">
        <f t="shared" ca="1" si="10"/>
        <v>107</v>
      </c>
      <c r="E45" s="33">
        <f t="shared" si="11"/>
        <v>5.8000000000000003E-2</v>
      </c>
      <c r="F45" s="32">
        <f t="shared" ca="1" si="12"/>
        <v>8.3727626217313833E-2</v>
      </c>
      <c r="G45" s="33">
        <f t="shared" ca="1" si="13"/>
        <v>41</v>
      </c>
      <c r="H45" s="39">
        <f t="shared" si="14"/>
        <v>0.12</v>
      </c>
      <c r="I45" s="34">
        <f t="shared" ca="1" si="15"/>
        <v>-0.76188695762619973</v>
      </c>
      <c r="J45" s="33">
        <f t="shared" ca="1" si="16"/>
        <v>111</v>
      </c>
      <c r="K45" s="5">
        <f t="shared" si="17"/>
        <v>0.5</v>
      </c>
      <c r="L45" s="37"/>
      <c r="N45" s="37"/>
      <c r="O45" s="37"/>
      <c r="P45" s="37"/>
    </row>
    <row r="46" spans="1:16">
      <c r="A46" s="37"/>
      <c r="B46" s="4" t="s">
        <v>35</v>
      </c>
      <c r="C46" s="32">
        <f t="shared" ca="1" si="9"/>
        <v>-1.8958145826647677E-2</v>
      </c>
      <c r="D46" s="33">
        <f t="shared" ca="1" si="10"/>
        <v>55</v>
      </c>
      <c r="E46" s="33">
        <f t="shared" si="11"/>
        <v>0</v>
      </c>
      <c r="F46" s="32">
        <f t="shared" ca="1" si="12"/>
        <v>8.6574355769314632E-2</v>
      </c>
      <c r="G46" s="33">
        <f t="shared" ca="1" si="13"/>
        <v>42</v>
      </c>
      <c r="H46" s="39">
        <f t="shared" si="14"/>
        <v>0</v>
      </c>
      <c r="I46" s="34">
        <f t="shared" ca="1" si="15"/>
        <v>-0.21898107884468015</v>
      </c>
      <c r="J46" s="33">
        <f t="shared" ca="1" si="16"/>
        <v>59</v>
      </c>
      <c r="K46" s="5">
        <f t="shared" si="17"/>
        <v>0</v>
      </c>
      <c r="L46" s="37"/>
      <c r="N46" s="37"/>
      <c r="O46" s="37"/>
      <c r="P46" s="37"/>
    </row>
    <row r="47" spans="1:16">
      <c r="A47" s="37"/>
      <c r="B47" s="4" t="s">
        <v>34</v>
      </c>
      <c r="C47" s="32">
        <f t="shared" ca="1" si="9"/>
        <v>-2.579520662803314E-3</v>
      </c>
      <c r="D47" s="33">
        <f t="shared" ca="1" si="10"/>
        <v>39</v>
      </c>
      <c r="E47" s="33">
        <f t="shared" si="11"/>
        <v>0.08</v>
      </c>
      <c r="F47" s="32">
        <f t="shared" ca="1" si="12"/>
        <v>8.7508703480042582E-2</v>
      </c>
      <c r="G47" s="33">
        <f t="shared" ca="1" si="13"/>
        <v>43</v>
      </c>
      <c r="H47" s="39">
        <f t="shared" si="14"/>
        <v>0.14000000000000001</v>
      </c>
      <c r="I47" s="34">
        <f t="shared" ca="1" si="15"/>
        <v>-2.9477304087719744E-2</v>
      </c>
      <c r="J47" s="33">
        <f t="shared" ca="1" si="16"/>
        <v>40</v>
      </c>
      <c r="K47" s="5">
        <f t="shared" si="17"/>
        <v>0.6</v>
      </c>
      <c r="L47" s="37"/>
      <c r="N47" s="37"/>
      <c r="O47" s="37"/>
      <c r="P47" s="37"/>
    </row>
    <row r="48" spans="1:16">
      <c r="A48" s="37"/>
      <c r="B48" s="4" t="s">
        <v>54</v>
      </c>
      <c r="C48" s="32">
        <f t="shared" ca="1" si="9"/>
        <v>-6.5963746369934739E-4</v>
      </c>
      <c r="D48" s="33">
        <f t="shared" ca="1" si="10"/>
        <v>38</v>
      </c>
      <c r="E48" s="33">
        <f t="shared" si="11"/>
        <v>0.08</v>
      </c>
      <c r="F48" s="32">
        <f t="shared" ca="1" si="12"/>
        <v>8.7599741513331442E-2</v>
      </c>
      <c r="G48" s="33">
        <f t="shared" ca="1" si="13"/>
        <v>44</v>
      </c>
      <c r="H48" s="39">
        <f t="shared" si="14"/>
        <v>0.15</v>
      </c>
      <c r="I48" s="34">
        <f t="shared" ca="1" si="15"/>
        <v>-7.530130252712674E-3</v>
      </c>
      <c r="J48" s="33">
        <f t="shared" ca="1" si="16"/>
        <v>38</v>
      </c>
      <c r="K48" s="5">
        <f t="shared" si="17"/>
        <v>0.7</v>
      </c>
      <c r="L48" s="37"/>
      <c r="N48" s="37"/>
      <c r="O48" s="37"/>
      <c r="P48" s="37"/>
    </row>
    <row r="49" spans="1:16">
      <c r="A49" s="37"/>
      <c r="B49" s="4" t="s">
        <v>137</v>
      </c>
      <c r="C49" s="32">
        <f t="shared" ca="1" si="9"/>
        <v>-8.3022822866072876E-2</v>
      </c>
      <c r="D49" s="33">
        <f t="shared" ca="1" si="10"/>
        <v>110</v>
      </c>
      <c r="E49" s="33">
        <f t="shared" si="11"/>
        <v>0.08</v>
      </c>
      <c r="F49" s="32">
        <f t="shared" ca="1" si="12"/>
        <v>8.8805788029337876E-2</v>
      </c>
      <c r="G49" s="33">
        <f t="shared" ca="1" si="13"/>
        <v>45</v>
      </c>
      <c r="H49" s="39">
        <f t="shared" si="14"/>
        <v>6.5000000000000002E-2</v>
      </c>
      <c r="I49" s="34">
        <f t="shared" ca="1" si="15"/>
        <v>-0.93488076293681965</v>
      </c>
      <c r="J49" s="33">
        <f t="shared" ca="1" si="16"/>
        <v>118</v>
      </c>
      <c r="K49" s="5">
        <f t="shared" si="17"/>
        <v>1.23</v>
      </c>
      <c r="L49" s="37"/>
      <c r="N49" s="37"/>
      <c r="O49" s="37"/>
      <c r="P49" s="37"/>
    </row>
    <row r="50" spans="1:16">
      <c r="A50" s="37"/>
      <c r="B50" s="4" t="s">
        <v>78</v>
      </c>
      <c r="C50" s="32">
        <f t="shared" ca="1" si="9"/>
        <v>-3.8040877155501973E-2</v>
      </c>
      <c r="D50" s="33">
        <f t="shared" ca="1" si="10"/>
        <v>91</v>
      </c>
      <c r="E50" s="33">
        <f t="shared" si="11"/>
        <v>21.7</v>
      </c>
      <c r="F50" s="32">
        <f t="shared" ca="1" si="12"/>
        <v>8.9723592064559529E-2</v>
      </c>
      <c r="G50" s="33">
        <f t="shared" ca="1" si="13"/>
        <v>46</v>
      </c>
      <c r="H50" s="39">
        <f t="shared" si="14"/>
        <v>13.32</v>
      </c>
      <c r="I50" s="34">
        <f t="shared" ca="1" si="15"/>
        <v>-0.42397853541273872</v>
      </c>
      <c r="J50" s="33">
        <f t="shared" ca="1" si="16"/>
        <v>75</v>
      </c>
      <c r="K50" s="5">
        <f t="shared" si="17"/>
        <v>1.6</v>
      </c>
      <c r="L50" s="37"/>
      <c r="N50" s="37"/>
      <c r="O50" s="37"/>
      <c r="P50" s="37"/>
    </row>
    <row r="51" spans="1:16">
      <c r="A51" s="37"/>
      <c r="B51" s="4" t="s">
        <v>50</v>
      </c>
      <c r="C51" s="32">
        <f t="shared" ca="1" si="9"/>
        <v>-7.5879492964905815E-2</v>
      </c>
      <c r="D51" s="33">
        <f t="shared" ca="1" si="10"/>
        <v>109</v>
      </c>
      <c r="E51" s="33">
        <f t="shared" si="11"/>
        <v>7.0999999999999994E-2</v>
      </c>
      <c r="F51" s="32">
        <f t="shared" ca="1" si="12"/>
        <v>9.0460101336234652E-2</v>
      </c>
      <c r="G51" s="33">
        <f t="shared" ca="1" si="13"/>
        <v>47</v>
      </c>
      <c r="H51" s="39">
        <f t="shared" si="14"/>
        <v>3.7999999999999999E-2</v>
      </c>
      <c r="I51" s="34">
        <f t="shared" ca="1" si="15"/>
        <v>-0.83881724477475861</v>
      </c>
      <c r="J51" s="33">
        <f t="shared" ca="1" si="16"/>
        <v>115</v>
      </c>
      <c r="K51" s="5">
        <f t="shared" si="17"/>
        <v>1.2</v>
      </c>
      <c r="L51" s="37"/>
      <c r="N51" s="37"/>
      <c r="O51" s="37"/>
      <c r="P51" s="37"/>
    </row>
    <row r="52" spans="1:16">
      <c r="A52" s="37"/>
      <c r="B52" s="4" t="s">
        <v>121</v>
      </c>
      <c r="C52" s="32">
        <f t="shared" ca="1" si="9"/>
        <v>5.2656618561639723E-2</v>
      </c>
      <c r="D52" s="33">
        <f t="shared" ca="1" si="10"/>
        <v>7</v>
      </c>
      <c r="E52" s="33">
        <f t="shared" si="11"/>
        <v>1</v>
      </c>
      <c r="F52" s="32">
        <f t="shared" ca="1" si="12"/>
        <v>9.1899615039750776E-2</v>
      </c>
      <c r="G52" s="33">
        <f t="shared" ca="1" si="13"/>
        <v>48</v>
      </c>
      <c r="H52" s="39">
        <f t="shared" si="14"/>
        <v>0.12</v>
      </c>
      <c r="I52" s="34">
        <f t="shared" ca="1" si="15"/>
        <v>0.57297975120856959</v>
      </c>
      <c r="J52" s="33">
        <f t="shared" ca="1" si="16"/>
        <v>5</v>
      </c>
      <c r="K52" s="5">
        <f t="shared" si="17"/>
        <v>5</v>
      </c>
      <c r="L52" s="37"/>
      <c r="N52" s="37"/>
      <c r="O52" s="37"/>
      <c r="P52" s="37"/>
    </row>
    <row r="53" spans="1:16">
      <c r="A53" s="37"/>
      <c r="B53" s="4" t="s">
        <v>133</v>
      </c>
      <c r="C53" s="32">
        <f t="shared" ca="1" si="9"/>
        <v>8.3543428953514187E-4</v>
      </c>
      <c r="D53" s="33">
        <f t="shared" ca="1" si="10"/>
        <v>36</v>
      </c>
      <c r="E53" s="33">
        <f t="shared" si="11"/>
        <v>0.1</v>
      </c>
      <c r="F53" s="32">
        <f t="shared" ca="1" si="12"/>
        <v>9.2803338041175062E-2</v>
      </c>
      <c r="G53" s="33">
        <f t="shared" ca="1" si="13"/>
        <v>49</v>
      </c>
      <c r="H53" s="39">
        <f t="shared" si="14"/>
        <v>0.16</v>
      </c>
      <c r="I53" s="34">
        <f t="shared" ca="1" si="15"/>
        <v>9.002200860107808E-3</v>
      </c>
      <c r="J53" s="33">
        <f t="shared" ca="1" si="16"/>
        <v>36</v>
      </c>
      <c r="K53" s="5">
        <f t="shared" si="17"/>
        <v>0.625</v>
      </c>
      <c r="L53" s="37"/>
      <c r="N53" s="37"/>
      <c r="O53" s="37"/>
      <c r="P53" s="37"/>
    </row>
    <row r="54" spans="1:16">
      <c r="A54" s="37"/>
      <c r="B54" s="4" t="s">
        <v>96</v>
      </c>
      <c r="C54" s="32">
        <f t="shared" ca="1" si="9"/>
        <v>1.9939916063243857E-2</v>
      </c>
      <c r="D54" s="33">
        <f t="shared" ca="1" si="10"/>
        <v>23</v>
      </c>
      <c r="E54" s="33">
        <f t="shared" si="11"/>
        <v>0.12</v>
      </c>
      <c r="F54" s="32">
        <f t="shared" ca="1" si="12"/>
        <v>9.3301051712624788E-2</v>
      </c>
      <c r="G54" s="33">
        <f t="shared" ca="1" si="13"/>
        <v>50</v>
      </c>
      <c r="H54" s="39">
        <f t="shared" si="14"/>
        <v>0.12</v>
      </c>
      <c r="I54" s="34">
        <f t="shared" ca="1" si="15"/>
        <v>0.21371587669408595</v>
      </c>
      <c r="J54" s="33">
        <f t="shared" ca="1" si="16"/>
        <v>19</v>
      </c>
      <c r="K54" s="5">
        <f t="shared" si="17"/>
        <v>1</v>
      </c>
      <c r="L54" s="37"/>
      <c r="N54" s="37"/>
      <c r="O54" s="37"/>
      <c r="P54" s="37"/>
    </row>
    <row r="55" spans="1:16">
      <c r="A55" s="37"/>
      <c r="B55" s="4" t="s">
        <v>134</v>
      </c>
      <c r="C55" s="32">
        <f t="shared" ca="1" si="9"/>
        <v>-7.2866370306603367E-2</v>
      </c>
      <c r="D55" s="33">
        <f t="shared" ca="1" si="10"/>
        <v>108</v>
      </c>
      <c r="E55" s="33">
        <f t="shared" si="11"/>
        <v>0.08</v>
      </c>
      <c r="F55" s="32">
        <f t="shared" ca="1" si="12"/>
        <v>9.5014886157640338E-2</v>
      </c>
      <c r="G55" s="33">
        <f t="shared" ca="1" si="13"/>
        <v>51</v>
      </c>
      <c r="H55" s="39">
        <f t="shared" si="14"/>
        <v>0.12</v>
      </c>
      <c r="I55" s="34">
        <f t="shared" ca="1" si="15"/>
        <v>-0.76689425471404449</v>
      </c>
      <c r="J55" s="33">
        <f t="shared" ca="1" si="16"/>
        <v>113</v>
      </c>
      <c r="K55" s="5">
        <f t="shared" si="17"/>
        <v>0.9</v>
      </c>
      <c r="L55" s="37"/>
      <c r="N55" s="37"/>
      <c r="O55" s="37"/>
      <c r="P55" s="37"/>
    </row>
    <row r="56" spans="1:16">
      <c r="A56" s="37"/>
      <c r="B56" s="4" t="s">
        <v>99</v>
      </c>
      <c r="C56" s="32">
        <f t="shared" ca="1" si="9"/>
        <v>-9.9164614316959998E-3</v>
      </c>
      <c r="D56" s="33">
        <f t="shared" ca="1" si="10"/>
        <v>45</v>
      </c>
      <c r="E56" s="33">
        <f t="shared" si="11"/>
        <v>25</v>
      </c>
      <c r="F56" s="32">
        <f t="shared" ca="1" si="12"/>
        <v>9.588803703407435E-2</v>
      </c>
      <c r="G56" s="33">
        <f t="shared" ca="1" si="13"/>
        <v>52</v>
      </c>
      <c r="H56" s="39">
        <f t="shared" si="14"/>
        <v>5</v>
      </c>
      <c r="I56" s="34">
        <f t="shared" ca="1" si="15"/>
        <v>-0.10341708661917992</v>
      </c>
      <c r="J56" s="33">
        <f t="shared" ca="1" si="16"/>
        <v>47</v>
      </c>
      <c r="K56" s="5">
        <f t="shared" si="17"/>
        <v>25</v>
      </c>
      <c r="L56" s="37"/>
      <c r="N56" s="37"/>
      <c r="O56" s="37"/>
      <c r="P56" s="37"/>
    </row>
    <row r="57" spans="1:16">
      <c r="A57" s="37"/>
      <c r="B57" s="4" t="s">
        <v>28</v>
      </c>
      <c r="C57" s="32">
        <f t="shared" ca="1" si="9"/>
        <v>4.3547511606772726E-2</v>
      </c>
      <c r="D57" s="33">
        <f t="shared" ca="1" si="10"/>
        <v>13</v>
      </c>
      <c r="E57" s="33">
        <f t="shared" si="11"/>
        <v>7.0000000000000007E-2</v>
      </c>
      <c r="F57" s="32">
        <f t="shared" ca="1" si="12"/>
        <v>9.6437799096056764E-2</v>
      </c>
      <c r="G57" s="33">
        <f t="shared" ca="1" si="13"/>
        <v>53</v>
      </c>
      <c r="H57" s="39">
        <f t="shared" si="14"/>
        <v>0.8</v>
      </c>
      <c r="I57" s="34">
        <f t="shared" ca="1" si="15"/>
        <v>0.45156061228022504</v>
      </c>
      <c r="J57" s="33">
        <f t="shared" ca="1" si="16"/>
        <v>10</v>
      </c>
      <c r="K57" s="5">
        <f t="shared" si="17"/>
        <v>0.5</v>
      </c>
      <c r="L57" s="37"/>
      <c r="N57" s="37"/>
      <c r="O57" s="37"/>
      <c r="P57" s="37"/>
    </row>
    <row r="58" spans="1:16">
      <c r="A58" s="37"/>
      <c r="B58" s="4" t="s">
        <v>76</v>
      </c>
      <c r="C58" s="32">
        <f t="shared" ca="1" si="9"/>
        <v>-6.8713277253897864E-3</v>
      </c>
      <c r="D58" s="33">
        <f t="shared" ca="1" si="10"/>
        <v>43</v>
      </c>
      <c r="E58" s="33">
        <f t="shared" si="11"/>
        <v>7.0000000000000007E-2</v>
      </c>
      <c r="F58" s="32">
        <f t="shared" ca="1" si="12"/>
        <v>9.6648741046232528E-2</v>
      </c>
      <c r="G58" s="33">
        <f t="shared" ca="1" si="13"/>
        <v>54</v>
      </c>
      <c r="H58" s="39">
        <f t="shared" si="14"/>
        <v>0.15</v>
      </c>
      <c r="I58" s="34">
        <f t="shared" ca="1" si="15"/>
        <v>-7.1095884447194654E-2</v>
      </c>
      <c r="J58" s="33">
        <f t="shared" ca="1" si="16"/>
        <v>42</v>
      </c>
      <c r="K58" s="5">
        <f t="shared" si="17"/>
        <v>0.6</v>
      </c>
      <c r="L58" s="37"/>
      <c r="N58" s="37"/>
      <c r="O58" s="37"/>
      <c r="P58" s="37"/>
    </row>
    <row r="59" spans="1:16">
      <c r="A59" s="37"/>
      <c r="B59" s="4" t="s">
        <v>22</v>
      </c>
      <c r="C59" s="32">
        <f t="shared" ca="1" si="9"/>
        <v>-3.1976626053464186E-2</v>
      </c>
      <c r="D59" s="33">
        <f t="shared" ca="1" si="10"/>
        <v>87</v>
      </c>
      <c r="E59" s="33">
        <f t="shared" si="11"/>
        <v>7.5999999999999998E-2</v>
      </c>
      <c r="F59" s="32">
        <f t="shared" ca="1" si="12"/>
        <v>9.8871866927572896E-2</v>
      </c>
      <c r="G59" s="33">
        <f t="shared" ca="1" si="13"/>
        <v>55</v>
      </c>
      <c r="H59" s="39">
        <f t="shared" si="14"/>
        <v>3.5999999999999997E-2</v>
      </c>
      <c r="I59" s="34">
        <f t="shared" ca="1" si="15"/>
        <v>-0.32341480996700694</v>
      </c>
      <c r="J59" s="33">
        <f t="shared" ca="1" si="16"/>
        <v>69</v>
      </c>
      <c r="K59" s="5">
        <f t="shared" si="17"/>
        <v>1.4</v>
      </c>
      <c r="L59" s="37"/>
      <c r="N59" s="37"/>
      <c r="O59" s="37"/>
      <c r="P59" s="37"/>
    </row>
    <row r="60" spans="1:16">
      <c r="A60" s="37"/>
      <c r="B60" s="4" t="s">
        <v>109</v>
      </c>
      <c r="C60" s="32">
        <f t="shared" ca="1" si="9"/>
        <v>3.79804642066075E-2</v>
      </c>
      <c r="D60" s="33">
        <f t="shared" ca="1" si="10"/>
        <v>16</v>
      </c>
      <c r="E60" s="33">
        <f t="shared" si="11"/>
        <v>0.12</v>
      </c>
      <c r="F60" s="32">
        <f t="shared" ca="1" si="12"/>
        <v>0.10086887724554815</v>
      </c>
      <c r="G60" s="33">
        <f t="shared" ca="1" si="13"/>
        <v>56</v>
      </c>
      <c r="H60" s="39">
        <f t="shared" si="14"/>
        <v>0.1</v>
      </c>
      <c r="I60" s="34">
        <f t="shared" ca="1" si="15"/>
        <v>0.3765330322270814</v>
      </c>
      <c r="J60" s="33">
        <f t="shared" ca="1" si="16"/>
        <v>14</v>
      </c>
      <c r="K60" s="5">
        <f t="shared" si="17"/>
        <v>1</v>
      </c>
      <c r="L60" s="37"/>
      <c r="N60" s="37"/>
      <c r="O60" s="37"/>
      <c r="P60" s="37"/>
    </row>
    <row r="61" spans="1:16">
      <c r="A61" s="37"/>
      <c r="B61" s="4" t="s">
        <v>77</v>
      </c>
      <c r="C61" s="32">
        <f t="shared" ca="1" si="9"/>
        <v>5.2621885547127656E-2</v>
      </c>
      <c r="D61" s="33">
        <f t="shared" ca="1" si="10"/>
        <v>8</v>
      </c>
      <c r="E61" s="33">
        <f t="shared" si="11"/>
        <v>0.185</v>
      </c>
      <c r="F61" s="32">
        <f t="shared" ca="1" si="12"/>
        <v>0.10134378777593681</v>
      </c>
      <c r="G61" s="33">
        <f t="shared" ca="1" si="13"/>
        <v>57</v>
      </c>
      <c r="H61" s="39">
        <f t="shared" si="14"/>
        <v>12.2</v>
      </c>
      <c r="I61" s="34">
        <f t="shared" ca="1" si="15"/>
        <v>0.51924135363354029</v>
      </c>
      <c r="J61" s="33">
        <f t="shared" ca="1" si="16"/>
        <v>7</v>
      </c>
      <c r="K61" s="5">
        <f t="shared" si="17"/>
        <v>2</v>
      </c>
      <c r="L61" s="37"/>
      <c r="N61" s="37"/>
      <c r="O61" s="37"/>
      <c r="P61" s="37"/>
    </row>
    <row r="62" spans="1:16">
      <c r="A62" s="37"/>
      <c r="B62" s="4" t="s">
        <v>91</v>
      </c>
      <c r="C62" s="32">
        <f t="shared" ca="1" si="9"/>
        <v>4.6847446328160958E-2</v>
      </c>
      <c r="D62" s="33">
        <f t="shared" ca="1" si="10"/>
        <v>12</v>
      </c>
      <c r="E62" s="33">
        <f t="shared" si="11"/>
        <v>0</v>
      </c>
      <c r="F62" s="32">
        <f t="shared" ca="1" si="12"/>
        <v>0.10308892383723366</v>
      </c>
      <c r="G62" s="33">
        <f t="shared" ca="1" si="13"/>
        <v>58</v>
      </c>
      <c r="H62" s="39">
        <f t="shared" si="14"/>
        <v>0</v>
      </c>
      <c r="I62" s="34">
        <f t="shared" ca="1" si="15"/>
        <v>0.45443724295859411</v>
      </c>
      <c r="J62" s="33">
        <f t="shared" ca="1" si="16"/>
        <v>9</v>
      </c>
      <c r="K62" s="5">
        <f t="shared" si="17"/>
        <v>0</v>
      </c>
      <c r="L62" s="37"/>
      <c r="N62" s="37"/>
      <c r="O62" s="37"/>
      <c r="P62" s="37"/>
    </row>
    <row r="63" spans="1:16">
      <c r="A63" s="37"/>
      <c r="B63" s="4" t="s">
        <v>25</v>
      </c>
      <c r="C63" s="32">
        <f t="shared" ca="1" si="9"/>
        <v>7.8710446813345047E-2</v>
      </c>
      <c r="D63" s="33">
        <f t="shared" ca="1" si="10"/>
        <v>2</v>
      </c>
      <c r="E63" s="33">
        <f t="shared" si="11"/>
        <v>0.05</v>
      </c>
      <c r="F63" s="32">
        <f t="shared" ca="1" si="12"/>
        <v>0.10344890221671121</v>
      </c>
      <c r="G63" s="33">
        <f t="shared" ca="1" si="13"/>
        <v>59</v>
      </c>
      <c r="H63" s="39">
        <f t="shared" si="14"/>
        <v>3.0000000000000001E-3</v>
      </c>
      <c r="I63" s="34">
        <f t="shared" ca="1" si="15"/>
        <v>0.76086304568469454</v>
      </c>
      <c r="J63" s="33">
        <f t="shared" ca="1" si="16"/>
        <v>2</v>
      </c>
      <c r="K63" s="5">
        <f t="shared" si="17"/>
        <v>18</v>
      </c>
      <c r="L63" s="37"/>
      <c r="N63" s="37"/>
      <c r="O63" s="37"/>
      <c r="P63" s="37"/>
    </row>
    <row r="64" spans="1:16">
      <c r="A64" s="37"/>
      <c r="B64" s="4" t="s">
        <v>70</v>
      </c>
      <c r="C64" s="32">
        <f t="shared" ca="1" si="9"/>
        <v>4.2173818800840035E-2</v>
      </c>
      <c r="D64" s="33">
        <f t="shared" ca="1" si="10"/>
        <v>14</v>
      </c>
      <c r="E64" s="33">
        <f t="shared" si="11"/>
        <v>13</v>
      </c>
      <c r="F64" s="32">
        <f t="shared" ca="1" si="12"/>
        <v>0.10503455407661373</v>
      </c>
      <c r="G64" s="33">
        <f t="shared" ca="1" si="13"/>
        <v>60</v>
      </c>
      <c r="H64" s="39">
        <f t="shared" si="14"/>
        <v>15</v>
      </c>
      <c r="I64" s="34">
        <f t="shared" ca="1" si="15"/>
        <v>0.40152328128206111</v>
      </c>
      <c r="J64" s="33">
        <f t="shared" ca="1" si="16"/>
        <v>12</v>
      </c>
      <c r="K64" s="5">
        <f t="shared" si="17"/>
        <v>0.75</v>
      </c>
      <c r="L64" s="37"/>
      <c r="N64" s="37"/>
      <c r="O64" s="37"/>
      <c r="P64" s="37"/>
    </row>
    <row r="65" spans="1:16">
      <c r="A65" s="37"/>
      <c r="B65" s="4" t="s">
        <v>33</v>
      </c>
      <c r="C65" s="32">
        <f t="shared" ca="1" si="9"/>
        <v>1.2315976033086207E-2</v>
      </c>
      <c r="D65" s="33">
        <f t="shared" ca="1" si="10"/>
        <v>30</v>
      </c>
      <c r="E65" s="33">
        <f t="shared" si="11"/>
        <v>0.14000000000000001</v>
      </c>
      <c r="F65" s="32">
        <f t="shared" ca="1" si="12"/>
        <v>0.10622351842975333</v>
      </c>
      <c r="G65" s="33">
        <f t="shared" ca="1" si="13"/>
        <v>61</v>
      </c>
      <c r="H65" s="39">
        <f t="shared" si="14"/>
        <v>0.12</v>
      </c>
      <c r="I65" s="34">
        <f t="shared" ca="1" si="15"/>
        <v>0.115943966224682</v>
      </c>
      <c r="J65" s="33">
        <f t="shared" ca="1" si="16"/>
        <v>28</v>
      </c>
      <c r="K65" s="5">
        <f t="shared" si="17"/>
        <v>1.1000000000000001</v>
      </c>
      <c r="L65" s="37"/>
      <c r="N65" s="37"/>
      <c r="O65" s="37"/>
      <c r="P65" s="37"/>
    </row>
    <row r="66" spans="1:16">
      <c r="A66" s="37"/>
      <c r="B66" s="4" t="s">
        <v>82</v>
      </c>
      <c r="C66" s="32">
        <f t="shared" ca="1" si="9"/>
        <v>-2.9996250468691477E-2</v>
      </c>
      <c r="D66" s="33">
        <f t="shared" ca="1" si="10"/>
        <v>84</v>
      </c>
      <c r="E66" s="33">
        <f t="shared" si="11"/>
        <v>0.1</v>
      </c>
      <c r="F66" s="32">
        <f t="shared" ca="1" si="12"/>
        <v>0.10622492804869033</v>
      </c>
      <c r="G66" s="33">
        <f t="shared" ca="1" si="13"/>
        <v>62</v>
      </c>
      <c r="H66" s="39">
        <f t="shared" si="14"/>
        <v>0.22</v>
      </c>
      <c r="I66" s="34">
        <f t="shared" ca="1" si="15"/>
        <v>-0.28238428605893801</v>
      </c>
      <c r="J66" s="33">
        <f t="shared" ca="1" si="16"/>
        <v>66</v>
      </c>
      <c r="K66" s="5">
        <f t="shared" si="17"/>
        <v>0.5</v>
      </c>
      <c r="L66" s="37"/>
      <c r="N66" s="37"/>
      <c r="O66" s="37"/>
      <c r="P66" s="37"/>
    </row>
    <row r="67" spans="1:16">
      <c r="A67" s="37"/>
      <c r="B67" s="4" t="s">
        <v>48</v>
      </c>
      <c r="C67" s="32">
        <f t="shared" ca="1" si="9"/>
        <v>-2.9294249049931498E-2</v>
      </c>
      <c r="D67" s="33">
        <f t="shared" ca="1" si="10"/>
        <v>83</v>
      </c>
      <c r="E67" s="33">
        <f t="shared" si="11"/>
        <v>0</v>
      </c>
      <c r="F67" s="32">
        <f t="shared" ca="1" si="12"/>
        <v>0.10634123055069979</v>
      </c>
      <c r="G67" s="33">
        <f t="shared" ca="1" si="13"/>
        <v>63</v>
      </c>
      <c r="H67" s="39">
        <f t="shared" si="14"/>
        <v>0</v>
      </c>
      <c r="I67" s="34">
        <f t="shared" ca="1" si="15"/>
        <v>-0.27547404612705723</v>
      </c>
      <c r="J67" s="33">
        <f t="shared" ca="1" si="16"/>
        <v>65</v>
      </c>
      <c r="K67" s="5">
        <f t="shared" si="17"/>
        <v>0</v>
      </c>
      <c r="L67" s="37"/>
      <c r="N67" s="37"/>
      <c r="O67" s="37"/>
      <c r="P67" s="37"/>
    </row>
    <row r="68" spans="1:16">
      <c r="A68" s="37"/>
      <c r="B68" s="4" t="s">
        <v>101</v>
      </c>
      <c r="C68" s="32">
        <f t="shared" ca="1" si="9"/>
        <v>-2.0996586211341262E-2</v>
      </c>
      <c r="D68" s="33">
        <f t="shared" ca="1" si="10"/>
        <v>71</v>
      </c>
      <c r="E68" s="33">
        <f t="shared" si="11"/>
        <v>0</v>
      </c>
      <c r="F68" s="32">
        <f t="shared" ca="1" si="12"/>
        <v>0.10798238284282338</v>
      </c>
      <c r="G68" s="33">
        <f t="shared" ca="1" si="13"/>
        <v>64</v>
      </c>
      <c r="H68" s="39">
        <f t="shared" si="14"/>
        <v>0</v>
      </c>
      <c r="I68" s="34">
        <f t="shared" ca="1" si="15"/>
        <v>-0.19444455344075337</v>
      </c>
      <c r="J68" s="33">
        <f t="shared" ca="1" si="16"/>
        <v>55</v>
      </c>
      <c r="K68" s="5">
        <f t="shared" si="17"/>
        <v>0</v>
      </c>
      <c r="L68" s="37"/>
      <c r="N68" s="37"/>
      <c r="O68" s="37"/>
      <c r="P68" s="37"/>
    </row>
    <row r="69" spans="1:16">
      <c r="A69" s="37"/>
      <c r="B69" s="4" t="s">
        <v>45</v>
      </c>
      <c r="C69" s="32">
        <f t="shared" ref="C69:C100" ca="1" si="18">INDEX(INDIRECT(C$3),MATCH($B69,Portfolio_Manager,0))</f>
        <v>-2.3069747621145331E-2</v>
      </c>
      <c r="D69" s="33">
        <f t="shared" ref="D69:D100" ca="1" si="19">RANK(C69,INDIRECT(C$4),0)</f>
        <v>73</v>
      </c>
      <c r="E69" s="33">
        <f t="shared" ref="E69:E100" si="20">INDEX(TB1_,MATCH($B69,Participant,0))</f>
        <v>0.1</v>
      </c>
      <c r="F69" s="32">
        <f t="shared" ref="F69:F100" ca="1" si="21">INDEX(INDIRECT(F$3),MATCH($B69,Portfolio_Manager,0))</f>
        <v>0.10870001476764382</v>
      </c>
      <c r="G69" s="33">
        <f t="shared" ref="G69:G100" ca="1" si="22">RANK(F69,INDIRECT(F$4),1)</f>
        <v>65</v>
      </c>
      <c r="H69" s="39">
        <f t="shared" ref="H69:H100" si="23">INDEX(TB2_,MATCH($B69,Participant,0))</f>
        <v>0.15</v>
      </c>
      <c r="I69" s="34">
        <f t="shared" ref="I69:I100" ca="1" si="24">INDEX(INDIRECT(I$3),MATCH($B69,Portfolio_Manager,0))</f>
        <v>-0.21223315995364875</v>
      </c>
      <c r="J69" s="33">
        <f t="shared" ref="J69:J100" ca="1" si="25">RANK(I69,INDIRECT(I$4),0)</f>
        <v>57</v>
      </c>
      <c r="K69" s="5">
        <f t="shared" ref="K69:K100" si="26">INDEX(TB3_,MATCH($B69,Participant,0))</f>
        <v>0.67</v>
      </c>
      <c r="L69" s="37"/>
      <c r="N69" s="37"/>
      <c r="O69" s="37"/>
      <c r="P69" s="37"/>
    </row>
    <row r="70" spans="1:16">
      <c r="A70" s="37"/>
      <c r="B70" s="4" t="s">
        <v>23</v>
      </c>
      <c r="C70" s="32">
        <f t="shared" ca="1" si="18"/>
        <v>-1.1270458426825725E-2</v>
      </c>
      <c r="D70" s="33">
        <f t="shared" ca="1" si="19"/>
        <v>46</v>
      </c>
      <c r="E70" s="33">
        <f t="shared" si="20"/>
        <v>0.18</v>
      </c>
      <c r="F70" s="32">
        <f t="shared" ca="1" si="21"/>
        <v>0.10995723509449565</v>
      </c>
      <c r="G70" s="33">
        <f t="shared" ca="1" si="22"/>
        <v>66</v>
      </c>
      <c r="H70" s="39">
        <f t="shared" si="23"/>
        <v>0.11</v>
      </c>
      <c r="I70" s="34">
        <f t="shared" ca="1" si="24"/>
        <v>-0.10249856152839835</v>
      </c>
      <c r="J70" s="33">
        <f t="shared" ca="1" si="25"/>
        <v>46</v>
      </c>
      <c r="K70" s="5">
        <f t="shared" si="26"/>
        <v>0.6</v>
      </c>
      <c r="L70" s="37"/>
      <c r="N70" s="37"/>
      <c r="O70" s="37"/>
      <c r="P70" s="37"/>
    </row>
    <row r="71" spans="1:16">
      <c r="A71" s="37"/>
      <c r="B71" s="4" t="s">
        <v>110</v>
      </c>
      <c r="C71" s="32">
        <f t="shared" ca="1" si="18"/>
        <v>4.9295065886452161E-3</v>
      </c>
      <c r="D71" s="33">
        <f t="shared" ca="1" si="19"/>
        <v>33</v>
      </c>
      <c r="E71" s="33">
        <f t="shared" si="20"/>
        <v>7.0999999999999994E-2</v>
      </c>
      <c r="F71" s="32">
        <f t="shared" ca="1" si="21"/>
        <v>0.11028184992894456</v>
      </c>
      <c r="G71" s="33">
        <f t="shared" ca="1" si="22"/>
        <v>67</v>
      </c>
      <c r="H71" s="39">
        <f t="shared" si="23"/>
        <v>0.19</v>
      </c>
      <c r="I71" s="34">
        <f t="shared" ca="1" si="24"/>
        <v>4.4699164838287848E-2</v>
      </c>
      <c r="J71" s="33">
        <f t="shared" ca="1" si="25"/>
        <v>33</v>
      </c>
      <c r="K71" s="5">
        <f t="shared" si="26"/>
        <v>0.37</v>
      </c>
      <c r="L71" s="37"/>
      <c r="N71" s="37"/>
      <c r="O71" s="37"/>
      <c r="P71" s="37"/>
    </row>
    <row r="72" spans="1:16">
      <c r="A72" s="37"/>
      <c r="B72" s="4" t="s">
        <v>52</v>
      </c>
      <c r="C72" s="32">
        <f t="shared" ca="1" si="18"/>
        <v>2.3362332783669171E-2</v>
      </c>
      <c r="D72" s="33">
        <f t="shared" ca="1" si="19"/>
        <v>21</v>
      </c>
      <c r="E72" s="33">
        <f t="shared" si="20"/>
        <v>0.12</v>
      </c>
      <c r="F72" s="32">
        <f t="shared" ca="1" si="21"/>
        <v>0.11079887397383477</v>
      </c>
      <c r="G72" s="33">
        <f t="shared" ca="1" si="22"/>
        <v>68</v>
      </c>
      <c r="H72" s="39">
        <f t="shared" si="23"/>
        <v>0.1</v>
      </c>
      <c r="I72" s="34">
        <f t="shared" ca="1" si="24"/>
        <v>0.21085352175317415</v>
      </c>
      <c r="J72" s="33">
        <f t="shared" ca="1" si="25"/>
        <v>21</v>
      </c>
      <c r="K72" s="5">
        <f t="shared" si="26"/>
        <v>1.2</v>
      </c>
      <c r="L72" s="37"/>
      <c r="N72" s="37"/>
      <c r="O72" s="37"/>
      <c r="P72" s="37"/>
    </row>
    <row r="73" spans="1:16">
      <c r="A73" s="37"/>
      <c r="B73" s="4" t="s">
        <v>75</v>
      </c>
      <c r="C73" s="32">
        <f t="shared" ca="1" si="18"/>
        <v>2.3408643732673928E-2</v>
      </c>
      <c r="D73" s="33">
        <f t="shared" ca="1" si="19"/>
        <v>20</v>
      </c>
      <c r="E73" s="33">
        <f t="shared" si="20"/>
        <v>0.1212</v>
      </c>
      <c r="F73" s="32">
        <f t="shared" ca="1" si="21"/>
        <v>0.11101208086658064</v>
      </c>
      <c r="G73" s="33">
        <f t="shared" ca="1" si="22"/>
        <v>69</v>
      </c>
      <c r="H73" s="39">
        <f t="shared" si="23"/>
        <v>0.1313</v>
      </c>
      <c r="I73" s="34">
        <f t="shared" ca="1" si="24"/>
        <v>0.21086573235941319</v>
      </c>
      <c r="J73" s="33">
        <f t="shared" ca="1" si="25"/>
        <v>20</v>
      </c>
      <c r="K73" s="5">
        <f t="shared" si="26"/>
        <v>0.92300000000000004</v>
      </c>
      <c r="L73" s="37"/>
      <c r="N73" s="37"/>
      <c r="O73" s="37"/>
      <c r="P73" s="37"/>
    </row>
    <row r="74" spans="1:16">
      <c r="A74" s="37"/>
      <c r="B74" s="4" t="s">
        <v>61</v>
      </c>
      <c r="C74" s="32">
        <f t="shared" ca="1" si="18"/>
        <v>-1.2461982214824086E-2</v>
      </c>
      <c r="D74" s="33">
        <f t="shared" ca="1" si="19"/>
        <v>47</v>
      </c>
      <c r="E74" s="33">
        <f t="shared" si="20"/>
        <v>0.08</v>
      </c>
      <c r="F74" s="32">
        <f t="shared" ca="1" si="21"/>
        <v>0.11192968290949103</v>
      </c>
      <c r="G74" s="33">
        <f t="shared" ca="1" si="22"/>
        <v>70</v>
      </c>
      <c r="H74" s="39">
        <f t="shared" si="23"/>
        <v>0.1</v>
      </c>
      <c r="I74" s="34">
        <f t="shared" ca="1" si="24"/>
        <v>-0.11133759956151343</v>
      </c>
      <c r="J74" s="33">
        <f t="shared" ca="1" si="25"/>
        <v>49</v>
      </c>
      <c r="K74" s="5">
        <f t="shared" si="26"/>
        <v>0.8</v>
      </c>
      <c r="L74" s="37"/>
      <c r="N74" s="37"/>
      <c r="O74" s="37"/>
      <c r="P74" s="37"/>
    </row>
    <row r="75" spans="1:16">
      <c r="A75" s="37"/>
      <c r="B75" s="4" t="s">
        <v>125</v>
      </c>
      <c r="C75" s="32">
        <f t="shared" ca="1" si="18"/>
        <v>-3.9260275362626329E-2</v>
      </c>
      <c r="D75" s="33">
        <f t="shared" ca="1" si="19"/>
        <v>92</v>
      </c>
      <c r="E75" s="33">
        <f t="shared" si="20"/>
        <v>0.2</v>
      </c>
      <c r="F75" s="32">
        <f t="shared" ca="1" si="21"/>
        <v>0.11247946313018961</v>
      </c>
      <c r="G75" s="33">
        <f t="shared" ca="1" si="22"/>
        <v>71</v>
      </c>
      <c r="H75" s="39">
        <f t="shared" si="23"/>
        <v>0</v>
      </c>
      <c r="I75" s="34">
        <f t="shared" ca="1" si="24"/>
        <v>-0.34904394340133393</v>
      </c>
      <c r="J75" s="33">
        <f t="shared" ca="1" si="25"/>
        <v>70</v>
      </c>
      <c r="K75" s="5">
        <f t="shared" si="26"/>
        <v>1.25</v>
      </c>
      <c r="L75" s="37"/>
      <c r="N75" s="37"/>
      <c r="O75" s="37"/>
      <c r="P75" s="37"/>
    </row>
    <row r="76" spans="1:16">
      <c r="A76" s="37"/>
      <c r="B76" s="4" t="s">
        <v>32</v>
      </c>
      <c r="C76" s="32">
        <f t="shared" ca="1" si="18"/>
        <v>1.8500213495657558E-2</v>
      </c>
      <c r="D76" s="33">
        <f t="shared" ca="1" si="19"/>
        <v>27</v>
      </c>
      <c r="E76" s="33">
        <f t="shared" si="20"/>
        <v>0.05</v>
      </c>
      <c r="F76" s="32">
        <f t="shared" ca="1" si="21"/>
        <v>0.11282872462542028</v>
      </c>
      <c r="G76" s="33">
        <f t="shared" ca="1" si="22"/>
        <v>72</v>
      </c>
      <c r="H76" s="39">
        <f t="shared" si="23"/>
        <v>0.1</v>
      </c>
      <c r="I76" s="34">
        <f t="shared" ca="1" si="24"/>
        <v>0.16396723048209894</v>
      </c>
      <c r="J76" s="33">
        <f t="shared" ca="1" si="25"/>
        <v>25</v>
      </c>
      <c r="K76" s="5">
        <f t="shared" si="26"/>
        <v>0.5</v>
      </c>
      <c r="L76" s="37"/>
      <c r="N76" s="37"/>
      <c r="O76" s="37"/>
      <c r="P76" s="37"/>
    </row>
    <row r="77" spans="1:16">
      <c r="A77" s="37"/>
      <c r="B77" s="4" t="s">
        <v>124</v>
      </c>
      <c r="C77" s="32">
        <f t="shared" ca="1" si="18"/>
        <v>-4.285618594134688E-2</v>
      </c>
      <c r="D77" s="33">
        <f t="shared" ca="1" si="19"/>
        <v>98</v>
      </c>
      <c r="E77" s="33">
        <f t="shared" si="20"/>
        <v>0.112</v>
      </c>
      <c r="F77" s="32">
        <f t="shared" ca="1" si="21"/>
        <v>0.11304463106390988</v>
      </c>
      <c r="G77" s="33">
        <f t="shared" ca="1" si="22"/>
        <v>73</v>
      </c>
      <c r="H77" s="39">
        <f t="shared" si="23"/>
        <v>7.9000000000000001E-2</v>
      </c>
      <c r="I77" s="34">
        <f t="shared" ca="1" si="24"/>
        <v>-0.37910854799568583</v>
      </c>
      <c r="J77" s="33">
        <f t="shared" ca="1" si="25"/>
        <v>73</v>
      </c>
      <c r="K77" s="5">
        <f t="shared" si="26"/>
        <v>1.54</v>
      </c>
      <c r="L77" s="37"/>
      <c r="N77" s="37"/>
      <c r="O77" s="37"/>
      <c r="P77" s="37"/>
    </row>
    <row r="78" spans="1:16">
      <c r="A78" s="37"/>
      <c r="B78" s="4" t="s">
        <v>38</v>
      </c>
      <c r="C78" s="32">
        <f t="shared" ca="1" si="18"/>
        <v>-1.3324754686232065E-2</v>
      </c>
      <c r="D78" s="33">
        <f t="shared" ca="1" si="19"/>
        <v>49</v>
      </c>
      <c r="E78" s="33">
        <f t="shared" si="20"/>
        <v>9.9</v>
      </c>
      <c r="F78" s="32">
        <f t="shared" ca="1" si="21"/>
        <v>0.11316147799349077</v>
      </c>
      <c r="G78" s="33">
        <f t="shared" ca="1" si="22"/>
        <v>74</v>
      </c>
      <c r="H78" s="39">
        <f t="shared" si="23"/>
        <v>1.1000000000000001</v>
      </c>
      <c r="I78" s="34">
        <f t="shared" ca="1" si="24"/>
        <v>-0.11774991739678874</v>
      </c>
      <c r="J78" s="33">
        <f t="shared" ca="1" si="25"/>
        <v>51</v>
      </c>
      <c r="K78" s="5">
        <f t="shared" si="26"/>
        <v>9</v>
      </c>
      <c r="L78" s="37"/>
      <c r="N78" s="37"/>
      <c r="O78" s="37"/>
      <c r="P78" s="37"/>
    </row>
    <row r="79" spans="1:16">
      <c r="A79" s="37"/>
      <c r="B79" s="4" t="s">
        <v>53</v>
      </c>
      <c r="C79" s="32">
        <f t="shared" ca="1" si="18"/>
        <v>9.1070521663958459E-3</v>
      </c>
      <c r="D79" s="33">
        <f t="shared" ca="1" si="19"/>
        <v>32</v>
      </c>
      <c r="E79" s="33">
        <f t="shared" si="20"/>
        <v>0.08</v>
      </c>
      <c r="F79" s="32">
        <f t="shared" ca="1" si="21"/>
        <v>0.11341457535031357</v>
      </c>
      <c r="G79" s="33">
        <f t="shared" ca="1" si="22"/>
        <v>75</v>
      </c>
      <c r="H79" s="39">
        <f t="shared" si="23"/>
        <v>0.15</v>
      </c>
      <c r="I79" s="34">
        <f t="shared" ca="1" si="24"/>
        <v>8.0298781159882607E-2</v>
      </c>
      <c r="J79" s="33">
        <f t="shared" ca="1" si="25"/>
        <v>31</v>
      </c>
      <c r="K79" s="5">
        <f t="shared" si="26"/>
        <v>0.75</v>
      </c>
      <c r="L79" s="37"/>
      <c r="N79" s="37"/>
      <c r="O79" s="37"/>
      <c r="P79" s="37"/>
    </row>
    <row r="80" spans="1:16">
      <c r="A80" s="37"/>
      <c r="B80" s="4" t="s">
        <v>87</v>
      </c>
      <c r="C80" s="32">
        <f t="shared" ca="1" si="18"/>
        <v>7.6734381228238391E-5</v>
      </c>
      <c r="D80" s="33">
        <f t="shared" ca="1" si="19"/>
        <v>37</v>
      </c>
      <c r="E80" s="33">
        <f t="shared" si="20"/>
        <v>0.17</v>
      </c>
      <c r="F80" s="32">
        <f t="shared" ca="1" si="21"/>
        <v>0.11420196565674585</v>
      </c>
      <c r="G80" s="33">
        <f t="shared" ca="1" si="22"/>
        <v>76</v>
      </c>
      <c r="H80" s="39">
        <f t="shared" si="23"/>
        <v>0.02</v>
      </c>
      <c r="I80" s="34">
        <f t="shared" ca="1" si="24"/>
        <v>6.7191821775535029E-4</v>
      </c>
      <c r="J80" s="33">
        <f t="shared" ca="1" si="25"/>
        <v>37</v>
      </c>
      <c r="K80" s="5">
        <f t="shared" si="26"/>
        <v>8</v>
      </c>
      <c r="L80" s="37"/>
      <c r="N80" s="37"/>
      <c r="O80" s="37"/>
      <c r="P80" s="37"/>
    </row>
    <row r="81" spans="1:16">
      <c r="A81" s="37"/>
      <c r="B81" s="4" t="s">
        <v>62</v>
      </c>
      <c r="C81" s="32">
        <f t="shared" ca="1" si="18"/>
        <v>-2.8461964633462844E-2</v>
      </c>
      <c r="D81" s="33">
        <f t="shared" ca="1" si="19"/>
        <v>82</v>
      </c>
      <c r="E81" s="33">
        <f t="shared" si="20"/>
        <v>12</v>
      </c>
      <c r="F81" s="32">
        <f t="shared" ca="1" si="21"/>
        <v>0.11486762230905065</v>
      </c>
      <c r="G81" s="33">
        <f t="shared" ca="1" si="22"/>
        <v>77</v>
      </c>
      <c r="H81" s="39">
        <f t="shared" si="23"/>
        <v>2</v>
      </c>
      <c r="I81" s="34">
        <f t="shared" ca="1" si="24"/>
        <v>-0.24778056741599561</v>
      </c>
      <c r="J81" s="33">
        <f t="shared" ca="1" si="25"/>
        <v>64</v>
      </c>
      <c r="K81" s="5">
        <f t="shared" si="26"/>
        <v>2</v>
      </c>
      <c r="L81" s="37"/>
      <c r="N81" s="37"/>
      <c r="O81" s="37"/>
      <c r="P81" s="37"/>
    </row>
    <row r="82" spans="1:16">
      <c r="A82" s="37"/>
      <c r="B82" s="4" t="s">
        <v>81</v>
      </c>
      <c r="C82" s="32">
        <f t="shared" ca="1" si="18"/>
        <v>0.11190229253646322</v>
      </c>
      <c r="D82" s="33">
        <f t="shared" ca="1" si="19"/>
        <v>1</v>
      </c>
      <c r="E82" s="33">
        <f t="shared" si="20"/>
        <v>0.16700000000000001</v>
      </c>
      <c r="F82" s="32">
        <f t="shared" ca="1" si="21"/>
        <v>0.11500709390422002</v>
      </c>
      <c r="G82" s="33">
        <f t="shared" ca="1" si="22"/>
        <v>78</v>
      </c>
      <c r="H82" s="39">
        <f t="shared" si="23"/>
        <v>0.185</v>
      </c>
      <c r="I82" s="34">
        <f t="shared" ca="1" si="24"/>
        <v>0.97300339255296253</v>
      </c>
      <c r="J82" s="33">
        <f t="shared" ca="1" si="25"/>
        <v>1</v>
      </c>
      <c r="K82" s="5">
        <f t="shared" si="26"/>
        <v>0.95</v>
      </c>
      <c r="L82" s="37"/>
      <c r="N82" s="37"/>
      <c r="O82" s="37"/>
      <c r="P82" s="37"/>
    </row>
    <row r="83" spans="1:16">
      <c r="A83" s="37"/>
      <c r="B83" s="4" t="s">
        <v>47</v>
      </c>
      <c r="C83" s="32">
        <f t="shared" ca="1" si="18"/>
        <v>1.9781425617446891E-2</v>
      </c>
      <c r="D83" s="33">
        <f t="shared" ca="1" si="19"/>
        <v>24</v>
      </c>
      <c r="E83" s="33">
        <f t="shared" si="20"/>
        <v>0.18920000000000001</v>
      </c>
      <c r="F83" s="32">
        <f t="shared" ca="1" si="21"/>
        <v>0.11554003594513376</v>
      </c>
      <c r="G83" s="33">
        <f t="shared" ca="1" si="22"/>
        <v>79</v>
      </c>
      <c r="H83" s="39">
        <f t="shared" si="23"/>
        <v>0.127</v>
      </c>
      <c r="I83" s="34">
        <f t="shared" ca="1" si="24"/>
        <v>0.17120840802611878</v>
      </c>
      <c r="J83" s="33">
        <f t="shared" ca="1" si="25"/>
        <v>23</v>
      </c>
      <c r="K83" s="5">
        <f t="shared" si="26"/>
        <v>1.58</v>
      </c>
      <c r="L83" s="37"/>
      <c r="N83" s="37"/>
      <c r="O83" s="37"/>
      <c r="P83" s="37"/>
    </row>
    <row r="84" spans="1:16">
      <c r="A84" s="37"/>
      <c r="B84" s="4" t="s">
        <v>64</v>
      </c>
      <c r="C84" s="32">
        <f t="shared" ca="1" si="18"/>
        <v>-8.3924849358197329E-2</v>
      </c>
      <c r="D84" s="33">
        <f t="shared" ca="1" si="19"/>
        <v>111</v>
      </c>
      <c r="E84" s="33" t="str">
        <f t="shared" si="20"/>
        <v>16 pct</v>
      </c>
      <c r="F84" s="32">
        <f t="shared" ca="1" si="21"/>
        <v>0.11569761546307462</v>
      </c>
      <c r="G84" s="33">
        <f t="shared" ca="1" si="22"/>
        <v>80</v>
      </c>
      <c r="H84" s="39" t="str">
        <f t="shared" si="23"/>
        <v>16 pct</v>
      </c>
      <c r="I84" s="34">
        <f t="shared" ca="1" si="24"/>
        <v>-0.72538097714712446</v>
      </c>
      <c r="J84" s="33">
        <f t="shared" ca="1" si="25"/>
        <v>109</v>
      </c>
      <c r="K84" s="5">
        <f t="shared" si="26"/>
        <v>1</v>
      </c>
      <c r="L84" s="37"/>
      <c r="N84" s="37"/>
      <c r="O84" s="37"/>
      <c r="P84" s="37"/>
    </row>
    <row r="85" spans="1:16">
      <c r="A85" s="37"/>
      <c r="B85" s="4" t="s">
        <v>57</v>
      </c>
      <c r="C85" s="32">
        <f t="shared" ca="1" si="18"/>
        <v>4.7782155909598778E-2</v>
      </c>
      <c r="D85" s="33">
        <f t="shared" ca="1" si="19"/>
        <v>10</v>
      </c>
      <c r="E85" s="33">
        <f t="shared" si="20"/>
        <v>9.5000000000000001E-2</v>
      </c>
      <c r="F85" s="32">
        <f t="shared" ca="1" si="21"/>
        <v>0.11649585318473503</v>
      </c>
      <c r="G85" s="33">
        <f t="shared" ca="1" si="22"/>
        <v>81</v>
      </c>
      <c r="H85" s="39">
        <f t="shared" si="23"/>
        <v>0.25</v>
      </c>
      <c r="I85" s="34">
        <f t="shared" ca="1" si="24"/>
        <v>0.41016186073016275</v>
      </c>
      <c r="J85" s="33">
        <f t="shared" ca="1" si="25"/>
        <v>11</v>
      </c>
      <c r="K85" s="5">
        <f t="shared" si="26"/>
        <v>0.38</v>
      </c>
      <c r="L85" s="37"/>
      <c r="N85" s="37"/>
      <c r="O85" s="37"/>
      <c r="P85" s="37"/>
    </row>
    <row r="86" spans="1:16">
      <c r="A86" s="37"/>
      <c r="B86" s="4" t="s">
        <v>108</v>
      </c>
      <c r="C86" s="32">
        <f t="shared" ca="1" si="18"/>
        <v>1.9032992296766027E-2</v>
      </c>
      <c r="D86" s="33">
        <f t="shared" ca="1" si="19"/>
        <v>26</v>
      </c>
      <c r="E86" s="33">
        <f t="shared" si="20"/>
        <v>7.0000000000000007E-2</v>
      </c>
      <c r="F86" s="32">
        <f t="shared" ca="1" si="21"/>
        <v>0.1165420360675069</v>
      </c>
      <c r="G86" s="33">
        <f t="shared" ca="1" si="22"/>
        <v>82</v>
      </c>
      <c r="H86" s="39">
        <f t="shared" si="23"/>
        <v>0.03</v>
      </c>
      <c r="I86" s="34">
        <f t="shared" ca="1" si="24"/>
        <v>0.16331439658168645</v>
      </c>
      <c r="J86" s="33">
        <f t="shared" ca="1" si="25"/>
        <v>26</v>
      </c>
      <c r="K86" s="5">
        <f t="shared" si="26"/>
        <v>1.5</v>
      </c>
      <c r="L86" s="37"/>
      <c r="N86" s="37"/>
      <c r="O86" s="37"/>
      <c r="P86" s="37"/>
    </row>
    <row r="87" spans="1:16">
      <c r="A87" s="37"/>
      <c r="B87" s="4" t="s">
        <v>135</v>
      </c>
      <c r="C87" s="32">
        <f t="shared" ca="1" si="18"/>
        <v>1.9754097522971303E-2</v>
      </c>
      <c r="D87" s="33">
        <f t="shared" ca="1" si="19"/>
        <v>25</v>
      </c>
      <c r="E87" s="33">
        <f t="shared" si="20"/>
        <v>0</v>
      </c>
      <c r="F87" s="32">
        <f t="shared" ca="1" si="21"/>
        <v>0.1171518878719606</v>
      </c>
      <c r="G87" s="33">
        <f t="shared" ca="1" si="22"/>
        <v>83</v>
      </c>
      <c r="H87" s="39">
        <f t="shared" si="23"/>
        <v>0</v>
      </c>
      <c r="I87" s="34">
        <f t="shared" ca="1" si="24"/>
        <v>0.16861954068176219</v>
      </c>
      <c r="J87" s="33">
        <f t="shared" ca="1" si="25"/>
        <v>24</v>
      </c>
      <c r="K87" s="5">
        <f t="shared" si="26"/>
        <v>0</v>
      </c>
      <c r="L87" s="37"/>
      <c r="N87" s="37"/>
      <c r="O87" s="37"/>
      <c r="P87" s="37"/>
    </row>
    <row r="88" spans="1:16">
      <c r="A88" s="37"/>
      <c r="B88" s="4" t="s">
        <v>90</v>
      </c>
      <c r="C88" s="32">
        <f t="shared" ca="1" si="18"/>
        <v>-4.2055974254685879E-2</v>
      </c>
      <c r="D88" s="33">
        <f t="shared" ca="1" si="19"/>
        <v>94</v>
      </c>
      <c r="E88" s="33">
        <f t="shared" si="20"/>
        <v>15</v>
      </c>
      <c r="F88" s="32">
        <f t="shared" ca="1" si="21"/>
        <v>0.12014580455560921</v>
      </c>
      <c r="G88" s="33">
        <f t="shared" ca="1" si="22"/>
        <v>84</v>
      </c>
      <c r="H88" s="39">
        <f t="shared" si="23"/>
        <v>25</v>
      </c>
      <c r="I88" s="34">
        <f t="shared" ca="1" si="24"/>
        <v>-0.35004113884992438</v>
      </c>
      <c r="J88" s="33">
        <f t="shared" ca="1" si="25"/>
        <v>71</v>
      </c>
      <c r="K88" s="5">
        <f t="shared" si="26"/>
        <v>1.5</v>
      </c>
      <c r="L88" s="37"/>
      <c r="N88" s="37"/>
      <c r="O88" s="37"/>
      <c r="P88" s="37"/>
    </row>
    <row r="89" spans="1:16">
      <c r="A89" s="37"/>
      <c r="B89" s="4" t="s">
        <v>36</v>
      </c>
      <c r="C89" s="32">
        <f t="shared" ca="1" si="18"/>
        <v>7.815895196244127E-2</v>
      </c>
      <c r="D89" s="33">
        <f t="shared" ca="1" si="19"/>
        <v>3</v>
      </c>
      <c r="E89" s="33">
        <f t="shared" si="20"/>
        <v>0.1</v>
      </c>
      <c r="F89" s="32">
        <f t="shared" ca="1" si="21"/>
        <v>0.12259681989640296</v>
      </c>
      <c r="G89" s="33">
        <f t="shared" ca="1" si="22"/>
        <v>85</v>
      </c>
      <c r="H89" s="39">
        <f t="shared" si="23"/>
        <v>0.17</v>
      </c>
      <c r="I89" s="34">
        <f t="shared" ca="1" si="24"/>
        <v>0.63752837984286481</v>
      </c>
      <c r="J89" s="33">
        <f t="shared" ca="1" si="25"/>
        <v>4</v>
      </c>
      <c r="K89" s="5">
        <f t="shared" si="26"/>
        <v>0.59</v>
      </c>
      <c r="L89" s="37"/>
      <c r="N89" s="37"/>
      <c r="O89" s="37"/>
      <c r="P89" s="37"/>
    </row>
    <row r="90" spans="1:16">
      <c r="A90" s="37"/>
      <c r="B90" s="4" t="s">
        <v>111</v>
      </c>
      <c r="C90" s="32">
        <f t="shared" ca="1" si="18"/>
        <v>4.7523569478507E-2</v>
      </c>
      <c r="D90" s="33">
        <f t="shared" ca="1" si="19"/>
        <v>11</v>
      </c>
      <c r="E90" s="33">
        <f t="shared" si="20"/>
        <v>5</v>
      </c>
      <c r="F90" s="32">
        <f t="shared" ca="1" si="21"/>
        <v>0.12496822609796125</v>
      </c>
      <c r="G90" s="33">
        <f t="shared" ca="1" si="22"/>
        <v>86</v>
      </c>
      <c r="H90" s="39">
        <f t="shared" si="23"/>
        <v>25</v>
      </c>
      <c r="I90" s="34">
        <f t="shared" ca="1" si="24"/>
        <v>0.38028522099092438</v>
      </c>
      <c r="J90" s="33">
        <f t="shared" ca="1" si="25"/>
        <v>13</v>
      </c>
      <c r="K90" s="5">
        <f t="shared" si="26"/>
        <v>0.22</v>
      </c>
      <c r="L90" s="37"/>
      <c r="N90" s="37"/>
      <c r="O90" s="37"/>
      <c r="P90" s="37"/>
    </row>
    <row r="91" spans="1:16">
      <c r="A91" s="37"/>
      <c r="B91" s="4" t="s">
        <v>114</v>
      </c>
      <c r="C91" s="32">
        <f t="shared" ca="1" si="18"/>
        <v>1.2381533846262505E-2</v>
      </c>
      <c r="D91" s="33">
        <f t="shared" ca="1" si="19"/>
        <v>29</v>
      </c>
      <c r="E91" s="33">
        <f t="shared" si="20"/>
        <v>0.25</v>
      </c>
      <c r="F91" s="32">
        <f t="shared" ca="1" si="21"/>
        <v>0.12587744972075332</v>
      </c>
      <c r="G91" s="33">
        <f t="shared" ca="1" si="22"/>
        <v>87</v>
      </c>
      <c r="H91" s="39">
        <f t="shared" si="23"/>
        <v>0.2</v>
      </c>
      <c r="I91" s="34">
        <f t="shared" ca="1" si="24"/>
        <v>9.8361810425375742E-2</v>
      </c>
      <c r="J91" s="33">
        <f t="shared" ca="1" si="25"/>
        <v>30</v>
      </c>
      <c r="K91" s="5">
        <f t="shared" si="26"/>
        <v>2</v>
      </c>
      <c r="L91" s="37"/>
      <c r="N91" s="37"/>
      <c r="O91" s="37"/>
      <c r="P91" s="37"/>
    </row>
    <row r="92" spans="1:16">
      <c r="A92" s="37"/>
      <c r="B92" s="4" t="s">
        <v>83</v>
      </c>
      <c r="C92" s="32">
        <f t="shared" ca="1" si="18"/>
        <v>3.4875631878477753E-2</v>
      </c>
      <c r="D92" s="33">
        <f t="shared" ca="1" si="19"/>
        <v>17</v>
      </c>
      <c r="E92" s="33">
        <f t="shared" si="20"/>
        <v>0.1125</v>
      </c>
      <c r="F92" s="32">
        <f t="shared" ca="1" si="21"/>
        <v>0.12600971900354563</v>
      </c>
      <c r="G92" s="33">
        <f t="shared" ca="1" si="22"/>
        <v>88</v>
      </c>
      <c r="H92" s="39">
        <f t="shared" si="23"/>
        <v>8.5000000000000006E-2</v>
      </c>
      <c r="I92" s="34">
        <f t="shared" ca="1" si="24"/>
        <v>0.27676938060227269</v>
      </c>
      <c r="J92" s="33">
        <f t="shared" ca="1" si="25"/>
        <v>17</v>
      </c>
      <c r="K92" s="5">
        <f t="shared" si="26"/>
        <v>1.32</v>
      </c>
      <c r="L92" s="37"/>
      <c r="N92" s="37"/>
      <c r="O92" s="37"/>
      <c r="P92" s="37"/>
    </row>
    <row r="93" spans="1:16">
      <c r="A93" s="37"/>
      <c r="B93" s="4" t="s">
        <v>98</v>
      </c>
      <c r="C93" s="32">
        <f t="shared" ca="1" si="18"/>
        <v>6.7575659048778824E-2</v>
      </c>
      <c r="D93" s="33">
        <f t="shared" ca="1" si="19"/>
        <v>5</v>
      </c>
      <c r="E93" s="33">
        <f t="shared" si="20"/>
        <v>15</v>
      </c>
      <c r="F93" s="32">
        <f t="shared" ca="1" si="21"/>
        <v>0.12625184859306315</v>
      </c>
      <c r="G93" s="33">
        <f t="shared" ca="1" si="22"/>
        <v>89</v>
      </c>
      <c r="H93" s="39">
        <f t="shared" si="23"/>
        <v>15</v>
      </c>
      <c r="I93" s="34">
        <f t="shared" ca="1" si="24"/>
        <v>0.53524490771291355</v>
      </c>
      <c r="J93" s="33">
        <f t="shared" ca="1" si="25"/>
        <v>6</v>
      </c>
      <c r="K93" s="5">
        <f t="shared" si="26"/>
        <v>1</v>
      </c>
      <c r="L93" s="37"/>
      <c r="N93" s="37"/>
      <c r="O93" s="37"/>
      <c r="P93" s="37"/>
    </row>
    <row r="94" spans="1:16">
      <c r="A94" s="37"/>
      <c r="B94" s="4" t="s">
        <v>104</v>
      </c>
      <c r="C94" s="32">
        <f t="shared" ca="1" si="18"/>
        <v>-4.8270205638117458E-2</v>
      </c>
      <c r="D94" s="33">
        <f t="shared" ca="1" si="19"/>
        <v>102</v>
      </c>
      <c r="E94" s="33">
        <f t="shared" si="20"/>
        <v>5.6000000000000001E-2</v>
      </c>
      <c r="F94" s="32">
        <f t="shared" ca="1" si="21"/>
        <v>0.12867528810884221</v>
      </c>
      <c r="G94" s="33">
        <f t="shared" ca="1" si="22"/>
        <v>90</v>
      </c>
      <c r="H94" s="39">
        <f t="shared" si="23"/>
        <v>0.107</v>
      </c>
      <c r="I94" s="34">
        <f t="shared" ca="1" si="24"/>
        <v>-0.37513190253972678</v>
      </c>
      <c r="J94" s="33">
        <f t="shared" ca="1" si="25"/>
        <v>72</v>
      </c>
      <c r="K94" s="5">
        <f t="shared" si="26"/>
        <v>0.46</v>
      </c>
      <c r="L94" s="37"/>
      <c r="N94" s="37"/>
      <c r="O94" s="37"/>
      <c r="P94" s="37"/>
    </row>
    <row r="95" spans="1:16">
      <c r="A95" s="37"/>
      <c r="B95" s="4" t="s">
        <v>119</v>
      </c>
      <c r="C95" s="32">
        <f t="shared" ca="1" si="18"/>
        <v>6.7633843854876696E-2</v>
      </c>
      <c r="D95" s="33">
        <f t="shared" ca="1" si="19"/>
        <v>4</v>
      </c>
      <c r="E95" s="33">
        <f t="shared" si="20"/>
        <v>0.1</v>
      </c>
      <c r="F95" s="32">
        <f t="shared" ca="1" si="21"/>
        <v>0.13074692831182316</v>
      </c>
      <c r="G95" s="33">
        <f t="shared" ca="1" si="22"/>
        <v>91</v>
      </c>
      <c r="H95" s="39">
        <f t="shared" si="23"/>
        <v>0.15</v>
      </c>
      <c r="I95" s="34">
        <f t="shared" ca="1" si="24"/>
        <v>0.5172882049938049</v>
      </c>
      <c r="J95" s="33">
        <f t="shared" ca="1" si="25"/>
        <v>8</v>
      </c>
      <c r="K95" s="5">
        <f t="shared" si="26"/>
        <v>0.67</v>
      </c>
      <c r="L95" s="37"/>
      <c r="N95" s="37"/>
      <c r="O95" s="37"/>
      <c r="P95" s="37"/>
    </row>
    <row r="96" spans="1:16">
      <c r="A96" s="37"/>
      <c r="B96" s="4" t="s">
        <v>60</v>
      </c>
      <c r="C96" s="32">
        <f t="shared" ca="1" si="18"/>
        <v>-2.3212267319990154E-2</v>
      </c>
      <c r="D96" s="33">
        <f t="shared" ca="1" si="19"/>
        <v>74</v>
      </c>
      <c r="E96" s="33">
        <f t="shared" si="20"/>
        <v>0.12</v>
      </c>
      <c r="F96" s="32">
        <f t="shared" ca="1" si="21"/>
        <v>0.1341658867988626</v>
      </c>
      <c r="G96" s="33">
        <f t="shared" ca="1" si="22"/>
        <v>92</v>
      </c>
      <c r="H96" s="39">
        <f t="shared" si="23"/>
        <v>0.08</v>
      </c>
      <c r="I96" s="34">
        <f t="shared" ca="1" si="24"/>
        <v>-0.17301169376079387</v>
      </c>
      <c r="J96" s="33">
        <f t="shared" ca="1" si="25"/>
        <v>53</v>
      </c>
      <c r="K96" s="5">
        <f t="shared" si="26"/>
        <v>2</v>
      </c>
      <c r="L96" s="37"/>
      <c r="N96" s="37"/>
      <c r="O96" s="37"/>
      <c r="P96" s="37"/>
    </row>
    <row r="97" spans="1:16">
      <c r="A97" s="37"/>
      <c r="B97" s="4" t="s">
        <v>27</v>
      </c>
      <c r="C97" s="32">
        <f t="shared" ca="1" si="18"/>
        <v>-2.6678769767690125E-2</v>
      </c>
      <c r="D97" s="33">
        <f t="shared" ca="1" si="19"/>
        <v>78</v>
      </c>
      <c r="E97" s="33">
        <f t="shared" si="20"/>
        <v>0.12</v>
      </c>
      <c r="F97" s="32">
        <f t="shared" ca="1" si="21"/>
        <v>0.13536237637825665</v>
      </c>
      <c r="G97" s="33">
        <f t="shared" ca="1" si="22"/>
        <v>93</v>
      </c>
      <c r="H97" s="39">
        <f t="shared" si="23"/>
        <v>0.08</v>
      </c>
      <c r="I97" s="34">
        <f t="shared" ca="1" si="24"/>
        <v>-0.19709147018178053</v>
      </c>
      <c r="J97" s="33">
        <f t="shared" ca="1" si="25"/>
        <v>56</v>
      </c>
      <c r="K97" s="5">
        <f t="shared" si="26"/>
        <v>1.5</v>
      </c>
      <c r="L97" s="37"/>
      <c r="N97" s="37"/>
      <c r="O97" s="37"/>
      <c r="P97" s="37"/>
    </row>
    <row r="98" spans="1:16">
      <c r="A98" s="37"/>
      <c r="B98" s="4" t="s">
        <v>29</v>
      </c>
      <c r="C98" s="32">
        <f t="shared" ca="1" si="18"/>
        <v>-1.3924540576250033E-2</v>
      </c>
      <c r="D98" s="33">
        <f t="shared" ca="1" si="19"/>
        <v>51</v>
      </c>
      <c r="E98" s="33">
        <f t="shared" si="20"/>
        <v>0.105</v>
      </c>
      <c r="F98" s="32">
        <f t="shared" ca="1" si="21"/>
        <v>0.13619461746467112</v>
      </c>
      <c r="G98" s="33">
        <f t="shared" ca="1" si="22"/>
        <v>94</v>
      </c>
      <c r="H98" s="39">
        <f t="shared" si="23"/>
        <v>0.2</v>
      </c>
      <c r="I98" s="34">
        <f t="shared" ca="1" si="24"/>
        <v>-0.10224002119512585</v>
      </c>
      <c r="J98" s="33">
        <f t="shared" ca="1" si="25"/>
        <v>45</v>
      </c>
      <c r="K98" s="5">
        <f t="shared" si="26"/>
        <v>0.5</v>
      </c>
      <c r="L98" s="37"/>
      <c r="N98" s="37"/>
      <c r="O98" s="37"/>
      <c r="P98" s="37"/>
    </row>
    <row r="99" spans="1:16">
      <c r="A99" s="37"/>
      <c r="B99" s="4" t="s">
        <v>37</v>
      </c>
      <c r="C99" s="32">
        <f t="shared" ca="1" si="18"/>
        <v>4.0810093728339325E-2</v>
      </c>
      <c r="D99" s="33">
        <f t="shared" ca="1" si="19"/>
        <v>15</v>
      </c>
      <c r="E99" s="33">
        <f t="shared" si="20"/>
        <v>0.1</v>
      </c>
      <c r="F99" s="32">
        <f t="shared" ca="1" si="21"/>
        <v>0.13735687899561236</v>
      </c>
      <c r="G99" s="33">
        <f t="shared" ca="1" si="22"/>
        <v>95</v>
      </c>
      <c r="H99" s="39">
        <f t="shared" si="23"/>
        <v>0</v>
      </c>
      <c r="I99" s="34">
        <f t="shared" ca="1" si="24"/>
        <v>0.29710993746183573</v>
      </c>
      <c r="J99" s="33">
        <f t="shared" ca="1" si="25"/>
        <v>16</v>
      </c>
      <c r="K99" s="5">
        <f t="shared" si="26"/>
        <v>0</v>
      </c>
      <c r="L99" s="37"/>
      <c r="N99" s="37"/>
      <c r="O99" s="37"/>
      <c r="P99" s="37"/>
    </row>
    <row r="100" spans="1:16">
      <c r="A100" s="37"/>
      <c r="B100" s="4" t="s">
        <v>24</v>
      </c>
      <c r="C100" s="32">
        <f t="shared" ca="1" si="18"/>
        <v>9.7881953971394875E-3</v>
      </c>
      <c r="D100" s="33">
        <f t="shared" ca="1" si="19"/>
        <v>31</v>
      </c>
      <c r="E100" s="33">
        <f t="shared" si="20"/>
        <v>10</v>
      </c>
      <c r="F100" s="32">
        <f t="shared" ca="1" si="21"/>
        <v>0.13918209923407268</v>
      </c>
      <c r="G100" s="33">
        <f t="shared" ca="1" si="22"/>
        <v>96</v>
      </c>
      <c r="H100" s="39">
        <f t="shared" si="23"/>
        <v>24</v>
      </c>
      <c r="I100" s="34">
        <f t="shared" ca="1" si="24"/>
        <v>7.0326539483198669E-2</v>
      </c>
      <c r="J100" s="33">
        <f t="shared" ca="1" si="25"/>
        <v>32</v>
      </c>
      <c r="K100" s="5">
        <f t="shared" si="26"/>
        <v>0.9</v>
      </c>
      <c r="L100" s="37"/>
      <c r="N100" s="37"/>
      <c r="O100" s="37"/>
      <c r="P100" s="37"/>
    </row>
    <row r="101" spans="1:16">
      <c r="A101" s="37"/>
      <c r="B101" s="4" t="s">
        <v>30</v>
      </c>
      <c r="C101" s="32">
        <f t="shared" ref="C101:C122" ca="1" si="27">INDEX(INDIRECT(C$3),MATCH($B101,Portfolio_Manager,0))</f>
        <v>-1.6209820582983814E-2</v>
      </c>
      <c r="D101" s="33">
        <f t="shared" ref="D101:D122" ca="1" si="28">RANK(C101,INDIRECT(C$4),0)</f>
        <v>52</v>
      </c>
      <c r="E101" s="33">
        <f t="shared" ref="E101:E122" si="29">INDEX(TB1_,MATCH($B101,Participant,0))</f>
        <v>0.2</v>
      </c>
      <c r="F101" s="32">
        <f t="shared" ref="F101:F122" ca="1" si="30">INDEX(INDIRECT(F$3),MATCH($B101,Portfolio_Manager,0))</f>
        <v>0.14073541451347729</v>
      </c>
      <c r="G101" s="33">
        <f t="shared" ref="G101:G122" ca="1" si="31">RANK(F101,INDIRECT(F$4),1)</f>
        <v>97</v>
      </c>
      <c r="H101" s="39">
        <f t="shared" ref="H101:H122" si="32">INDEX(TB2_,MATCH($B101,Participant,0))</f>
        <v>0.15</v>
      </c>
      <c r="I101" s="34">
        <f t="shared" ref="I101:I122" ca="1" si="33">INDEX(INDIRECT(I$3),MATCH($B101,Portfolio_Manager,0))</f>
        <v>-0.11517939986194099</v>
      </c>
      <c r="J101" s="33">
        <f t="shared" ref="J101:J122" ca="1" si="34">RANK(I101,INDIRECT(I$4),0)</f>
        <v>50</v>
      </c>
      <c r="K101" s="5">
        <f t="shared" ref="K101:K122" si="35">INDEX(TB3_,MATCH($B101,Participant,0))</f>
        <v>1.33</v>
      </c>
      <c r="L101" s="37"/>
      <c r="N101" s="37"/>
      <c r="O101" s="37"/>
      <c r="P101" s="37"/>
    </row>
    <row r="102" spans="1:16">
      <c r="A102" s="37"/>
      <c r="B102" s="4" t="s">
        <v>120</v>
      </c>
      <c r="C102" s="32">
        <f t="shared" ca="1" si="27"/>
        <v>3.3086821094372221E-2</v>
      </c>
      <c r="D102" s="33">
        <f t="shared" ca="1" si="28"/>
        <v>18</v>
      </c>
      <c r="E102" s="33" t="str">
        <f t="shared" si="29"/>
        <v>36.2% on an annualized basis (16.7% gain over the period)</v>
      </c>
      <c r="F102" s="32">
        <f t="shared" ca="1" si="30"/>
        <v>0.14107631576004429</v>
      </c>
      <c r="G102" s="33">
        <f t="shared" ca="1" si="31"/>
        <v>98</v>
      </c>
      <c r="H102" s="39">
        <f t="shared" si="32"/>
        <v>8.4699999999999998E-2</v>
      </c>
      <c r="I102" s="34">
        <f t="shared" ca="1" si="33"/>
        <v>0.23453136634677477</v>
      </c>
      <c r="J102" s="33">
        <f t="shared" ca="1" si="34"/>
        <v>18</v>
      </c>
      <c r="K102" s="5">
        <f t="shared" si="35"/>
        <v>4.2679999999999998</v>
      </c>
      <c r="L102" s="37"/>
      <c r="N102" s="37"/>
      <c r="O102" s="37"/>
      <c r="P102" s="37"/>
    </row>
    <row r="103" spans="1:16">
      <c r="A103" s="37"/>
      <c r="B103" s="4" t="s">
        <v>67</v>
      </c>
      <c r="C103" s="32">
        <f t="shared" ca="1" si="27"/>
        <v>4.9059069799000987E-2</v>
      </c>
      <c r="D103" s="33">
        <f t="shared" ca="1" si="28"/>
        <v>9</v>
      </c>
      <c r="E103" s="33" t="str">
        <f t="shared" si="29"/>
        <v>25.4% Return</v>
      </c>
      <c r="F103" s="32">
        <f t="shared" ca="1" si="30"/>
        <v>0.14238412460192673</v>
      </c>
      <c r="G103" s="33">
        <f t="shared" ca="1" si="31"/>
        <v>99</v>
      </c>
      <c r="H103" s="39" t="str">
        <f t="shared" si="32"/>
        <v>15.5% Std Deviation</v>
      </c>
      <c r="I103" s="34">
        <f t="shared" ca="1" si="33"/>
        <v>0.34455435208215007</v>
      </c>
      <c r="J103" s="33">
        <f t="shared" ca="1" si="34"/>
        <v>15</v>
      </c>
      <c r="K103" s="5">
        <f t="shared" si="35"/>
        <v>2.5000000000000001E-2</v>
      </c>
      <c r="L103" s="37"/>
      <c r="N103" s="37"/>
      <c r="O103" s="37"/>
      <c r="P103" s="37"/>
    </row>
    <row r="104" spans="1:16">
      <c r="A104" s="37"/>
      <c r="B104" s="4" t="s">
        <v>86</v>
      </c>
      <c r="C104" s="32">
        <f t="shared" ca="1" si="27"/>
        <v>-3.191601643249653E-2</v>
      </c>
      <c r="D104" s="33">
        <f t="shared" ca="1" si="28"/>
        <v>86</v>
      </c>
      <c r="E104" s="33">
        <f t="shared" si="29"/>
        <v>0</v>
      </c>
      <c r="F104" s="32">
        <f t="shared" ca="1" si="30"/>
        <v>0.1494247943732728</v>
      </c>
      <c r="G104" s="33">
        <f t="shared" ca="1" si="31"/>
        <v>100</v>
      </c>
      <c r="H104" s="39">
        <f t="shared" si="32"/>
        <v>0</v>
      </c>
      <c r="I104" s="34">
        <f t="shared" ca="1" si="33"/>
        <v>-0.21359250696218632</v>
      </c>
      <c r="J104" s="33">
        <f t="shared" ca="1" si="34"/>
        <v>58</v>
      </c>
      <c r="K104" s="5">
        <f t="shared" si="35"/>
        <v>0</v>
      </c>
      <c r="L104" s="37"/>
      <c r="N104" s="37"/>
      <c r="O104" s="37"/>
      <c r="P104" s="37"/>
    </row>
    <row r="105" spans="1:16">
      <c r="A105" s="37"/>
      <c r="B105" s="4" t="s">
        <v>72</v>
      </c>
      <c r="C105" s="32">
        <f t="shared" ca="1" si="27"/>
        <v>3.2051721246512566E-2</v>
      </c>
      <c r="D105" s="33">
        <f t="shared" ca="1" si="28"/>
        <v>19</v>
      </c>
      <c r="E105" s="33">
        <f t="shared" si="29"/>
        <v>0.25</v>
      </c>
      <c r="F105" s="32">
        <f t="shared" ca="1" si="30"/>
        <v>0.15318262286431197</v>
      </c>
      <c r="G105" s="33">
        <f t="shared" ca="1" si="31"/>
        <v>101</v>
      </c>
      <c r="H105" s="39">
        <f t="shared" si="32"/>
        <v>0.19</v>
      </c>
      <c r="I105" s="34">
        <f t="shared" ca="1" si="33"/>
        <v>0.20923862411537203</v>
      </c>
      <c r="J105" s="33">
        <f t="shared" ca="1" si="34"/>
        <v>22</v>
      </c>
      <c r="K105" s="5">
        <f t="shared" si="35"/>
        <v>1.5</v>
      </c>
      <c r="L105" s="37"/>
      <c r="N105" s="37"/>
      <c r="O105" s="37"/>
      <c r="P105" s="37"/>
    </row>
    <row r="106" spans="1:16">
      <c r="A106" s="37"/>
      <c r="B106" s="4" t="s">
        <v>51</v>
      </c>
      <c r="C106" s="32">
        <f t="shared" ca="1" si="27"/>
        <v>1.6879823662226956E-2</v>
      </c>
      <c r="D106" s="33">
        <f t="shared" ca="1" si="28"/>
        <v>28</v>
      </c>
      <c r="E106" s="33">
        <f t="shared" si="29"/>
        <v>16</v>
      </c>
      <c r="F106" s="32">
        <f t="shared" ca="1" si="30"/>
        <v>0.15319386122581713</v>
      </c>
      <c r="G106" s="33">
        <f t="shared" ca="1" si="31"/>
        <v>102</v>
      </c>
      <c r="H106" s="39">
        <f t="shared" si="32"/>
        <v>20</v>
      </c>
      <c r="I106" s="34">
        <f t="shared" ca="1" si="33"/>
        <v>0.11018603178455737</v>
      </c>
      <c r="J106" s="33">
        <f t="shared" ca="1" si="34"/>
        <v>29</v>
      </c>
      <c r="K106" s="5">
        <f t="shared" si="35"/>
        <v>0.8</v>
      </c>
      <c r="L106" s="37"/>
      <c r="N106" s="37"/>
      <c r="O106" s="37"/>
      <c r="P106" s="37"/>
    </row>
    <row r="107" spans="1:16">
      <c r="A107" s="37"/>
      <c r="B107" s="4" t="s">
        <v>105</v>
      </c>
      <c r="C107" s="32">
        <f t="shared" ca="1" si="27"/>
        <v>3.0190788691528692E-3</v>
      </c>
      <c r="D107" s="33">
        <f t="shared" ca="1" si="28"/>
        <v>34</v>
      </c>
      <c r="E107" s="33">
        <f t="shared" si="29"/>
        <v>0.08</v>
      </c>
      <c r="F107" s="32">
        <f t="shared" ca="1" si="30"/>
        <v>0.16007207832685466</v>
      </c>
      <c r="G107" s="33">
        <f t="shared" ca="1" si="31"/>
        <v>103</v>
      </c>
      <c r="H107" s="39">
        <f t="shared" si="32"/>
        <v>0.16</v>
      </c>
      <c r="I107" s="34">
        <f t="shared" ca="1" si="33"/>
        <v>1.8860746363198622E-2</v>
      </c>
      <c r="J107" s="33">
        <f t="shared" ca="1" si="34"/>
        <v>35</v>
      </c>
      <c r="K107" s="5">
        <f t="shared" si="35"/>
        <v>0.5</v>
      </c>
      <c r="L107" s="37"/>
      <c r="N107" s="37"/>
      <c r="O107" s="37"/>
      <c r="P107" s="37"/>
    </row>
    <row r="108" spans="1:16">
      <c r="A108" s="37"/>
      <c r="B108" s="4" t="s">
        <v>84</v>
      </c>
      <c r="C108" s="32">
        <f t="shared" ca="1" si="27"/>
        <v>2.0075566543258594E-2</v>
      </c>
      <c r="D108" s="33">
        <f t="shared" ca="1" si="28"/>
        <v>22</v>
      </c>
      <c r="E108" s="33">
        <f t="shared" si="29"/>
        <v>0.16</v>
      </c>
      <c r="F108" s="32">
        <f t="shared" ca="1" si="30"/>
        <v>0.16178091982618903</v>
      </c>
      <c r="G108" s="33">
        <f t="shared" ca="1" si="31"/>
        <v>104</v>
      </c>
      <c r="H108" s="39">
        <f t="shared" si="32"/>
        <v>25</v>
      </c>
      <c r="I108" s="34">
        <f t="shared" ca="1" si="33"/>
        <v>0.12409106441493213</v>
      </c>
      <c r="J108" s="33">
        <f t="shared" ca="1" si="34"/>
        <v>27</v>
      </c>
      <c r="K108" s="5">
        <f t="shared" si="35"/>
        <v>0</v>
      </c>
      <c r="L108" s="37"/>
      <c r="N108" s="37"/>
      <c r="O108" s="37"/>
      <c r="P108" s="37"/>
    </row>
    <row r="109" spans="1:16">
      <c r="A109" s="37"/>
      <c r="B109" s="4" t="s">
        <v>42</v>
      </c>
      <c r="C109" s="32">
        <f t="shared" ca="1" si="27"/>
        <v>-2.7177222840046755E-2</v>
      </c>
      <c r="D109" s="33">
        <f t="shared" ca="1" si="28"/>
        <v>80</v>
      </c>
      <c r="E109" s="33">
        <f t="shared" si="29"/>
        <v>0.52</v>
      </c>
      <c r="F109" s="32">
        <f t="shared" ca="1" si="30"/>
        <v>0.16277995062659051</v>
      </c>
      <c r="G109" s="33">
        <f t="shared" ca="1" si="31"/>
        <v>105</v>
      </c>
      <c r="H109" s="39">
        <f t="shared" si="32"/>
        <v>0.18</v>
      </c>
      <c r="I109" s="34">
        <f t="shared" ca="1" si="33"/>
        <v>-0.16695681953111055</v>
      </c>
      <c r="J109" s="33">
        <f t="shared" ca="1" si="34"/>
        <v>52</v>
      </c>
      <c r="K109" s="5">
        <f t="shared" si="35"/>
        <v>2.2999999999999998</v>
      </c>
      <c r="L109" s="37"/>
      <c r="N109" s="37"/>
      <c r="O109" s="37"/>
      <c r="P109" s="37"/>
    </row>
    <row r="110" spans="1:16">
      <c r="A110" s="37"/>
      <c r="B110" s="4" t="s">
        <v>46</v>
      </c>
      <c r="C110" s="32">
        <f t="shared" ca="1" si="27"/>
        <v>-9.3180679921432086E-2</v>
      </c>
      <c r="D110" s="33">
        <f t="shared" ca="1" si="28"/>
        <v>112</v>
      </c>
      <c r="E110" s="33">
        <f t="shared" si="29"/>
        <v>15</v>
      </c>
      <c r="F110" s="32">
        <f t="shared" ca="1" si="30"/>
        <v>0.16399976327039695</v>
      </c>
      <c r="G110" s="33">
        <f t="shared" ca="1" si="31"/>
        <v>106</v>
      </c>
      <c r="H110" s="39">
        <f t="shared" si="32"/>
        <v>0</v>
      </c>
      <c r="I110" s="34">
        <f t="shared" ca="1" si="33"/>
        <v>-0.56817569771609433</v>
      </c>
      <c r="J110" s="33">
        <f t="shared" ca="1" si="34"/>
        <v>96</v>
      </c>
      <c r="K110" s="5">
        <f t="shared" si="35"/>
        <v>0</v>
      </c>
      <c r="L110" s="37"/>
      <c r="N110" s="37"/>
      <c r="O110" s="37"/>
      <c r="P110" s="37"/>
    </row>
    <row r="111" spans="1:16">
      <c r="A111" s="37"/>
      <c r="B111" s="4" t="s">
        <v>107</v>
      </c>
      <c r="C111" s="32">
        <f t="shared" ca="1" si="27"/>
        <v>-2.9848601544383291E-3</v>
      </c>
      <c r="D111" s="33">
        <f t="shared" ca="1" si="28"/>
        <v>40</v>
      </c>
      <c r="E111" s="33" t="str">
        <f t="shared" si="29"/>
        <v>13% for 6 months</v>
      </c>
      <c r="F111" s="32">
        <f t="shared" ca="1" si="30"/>
        <v>0.16492203475480935</v>
      </c>
      <c r="G111" s="33">
        <f t="shared" ca="1" si="31"/>
        <v>107</v>
      </c>
      <c r="H111" s="39">
        <f t="shared" si="32"/>
        <v>0.18049999999999999</v>
      </c>
      <c r="I111" s="34">
        <f t="shared" ca="1" si="33"/>
        <v>-1.809861343801597E-2</v>
      </c>
      <c r="J111" s="33">
        <f t="shared" ca="1" si="34"/>
        <v>39</v>
      </c>
      <c r="K111" s="5">
        <f t="shared" si="35"/>
        <v>0.187</v>
      </c>
      <c r="L111" s="37"/>
      <c r="N111" s="37"/>
      <c r="O111" s="37"/>
      <c r="P111" s="37"/>
    </row>
    <row r="112" spans="1:16">
      <c r="A112" s="37"/>
      <c r="B112" s="4" t="s">
        <v>26</v>
      </c>
      <c r="C112" s="32">
        <f t="shared" ca="1" si="27"/>
        <v>-1.3418530665120776E-2</v>
      </c>
      <c r="D112" s="33">
        <f t="shared" ca="1" si="28"/>
        <v>50</v>
      </c>
      <c r="E112" s="33">
        <f t="shared" si="29"/>
        <v>50</v>
      </c>
      <c r="F112" s="32">
        <f t="shared" ca="1" si="30"/>
        <v>0.16736116799495446</v>
      </c>
      <c r="G112" s="33">
        <f t="shared" ca="1" si="31"/>
        <v>108</v>
      </c>
      <c r="H112" s="39">
        <f t="shared" si="32"/>
        <v>25</v>
      </c>
      <c r="I112" s="34">
        <f t="shared" ca="1" si="33"/>
        <v>-8.0177085436720377E-2</v>
      </c>
      <c r="J112" s="33">
        <f t="shared" ca="1" si="34"/>
        <v>44</v>
      </c>
      <c r="K112" s="5">
        <f t="shared" si="35"/>
        <v>2</v>
      </c>
      <c r="L112" s="37"/>
      <c r="N112" s="37"/>
      <c r="O112" s="37"/>
      <c r="P112" s="37"/>
    </row>
    <row r="113" spans="1:16">
      <c r="A113" s="37"/>
      <c r="B113" s="4" t="s">
        <v>88</v>
      </c>
      <c r="C113" s="32">
        <f t="shared" ca="1" si="27"/>
        <v>-1.8173660185313523E-2</v>
      </c>
      <c r="D113" s="33">
        <f t="shared" ca="1" si="28"/>
        <v>53</v>
      </c>
      <c r="E113" s="33">
        <f t="shared" si="29"/>
        <v>0.12</v>
      </c>
      <c r="F113" s="32">
        <f t="shared" ca="1" si="30"/>
        <v>0.1717756684108748</v>
      </c>
      <c r="G113" s="33">
        <f t="shared" ca="1" si="31"/>
        <v>109</v>
      </c>
      <c r="H113" s="39">
        <f t="shared" si="32"/>
        <v>0.12</v>
      </c>
      <c r="I113" s="34">
        <f t="shared" ca="1" si="33"/>
        <v>-0.1057988034827113</v>
      </c>
      <c r="J113" s="33">
        <f t="shared" ca="1" si="34"/>
        <v>48</v>
      </c>
      <c r="K113" s="5">
        <f t="shared" si="35"/>
        <v>1</v>
      </c>
      <c r="L113" s="37"/>
      <c r="N113" s="37"/>
      <c r="O113" s="37"/>
      <c r="P113" s="37"/>
    </row>
    <row r="114" spans="1:16">
      <c r="A114" s="37"/>
      <c r="B114" s="4" t="s">
        <v>43</v>
      </c>
      <c r="C114" s="32">
        <f t="shared" ca="1" si="27"/>
        <v>-4.2202080518459195E-2</v>
      </c>
      <c r="D114" s="33">
        <f t="shared" ca="1" si="28"/>
        <v>95</v>
      </c>
      <c r="E114" s="33">
        <f t="shared" si="29"/>
        <v>0.12</v>
      </c>
      <c r="F114" s="32">
        <f t="shared" ca="1" si="30"/>
        <v>0.18643164567948989</v>
      </c>
      <c r="G114" s="33">
        <f t="shared" ca="1" si="31"/>
        <v>110</v>
      </c>
      <c r="H114" s="39">
        <f t="shared" si="32"/>
        <v>0</v>
      </c>
      <c r="I114" s="34">
        <f t="shared" ca="1" si="33"/>
        <v>-0.22636758027128234</v>
      </c>
      <c r="J114" s="33">
        <f t="shared" ca="1" si="34"/>
        <v>60</v>
      </c>
      <c r="K114" s="5">
        <f t="shared" si="35"/>
        <v>1.2</v>
      </c>
      <c r="L114" s="37"/>
      <c r="N114" s="37"/>
      <c r="O114" s="37"/>
      <c r="P114" s="37"/>
    </row>
    <row r="115" spans="1:16">
      <c r="A115" s="37"/>
      <c r="B115" s="4" t="s">
        <v>123</v>
      </c>
      <c r="C115" s="32">
        <f t="shared" ca="1" si="27"/>
        <v>-4.2202080518459195E-2</v>
      </c>
      <c r="D115" s="33">
        <f t="shared" ca="1" si="28"/>
        <v>95</v>
      </c>
      <c r="E115" s="33">
        <f t="shared" si="29"/>
        <v>0.14000000000000001</v>
      </c>
      <c r="F115" s="32">
        <f t="shared" ca="1" si="30"/>
        <v>0.18643164567948989</v>
      </c>
      <c r="G115" s="33">
        <f t="shared" ca="1" si="31"/>
        <v>110</v>
      </c>
      <c r="H115" s="39">
        <f t="shared" si="32"/>
        <v>0.25</v>
      </c>
      <c r="I115" s="34">
        <f t="shared" ca="1" si="33"/>
        <v>-0.22636758027128234</v>
      </c>
      <c r="J115" s="33">
        <f t="shared" ca="1" si="34"/>
        <v>60</v>
      </c>
      <c r="K115" s="5">
        <f t="shared" si="35"/>
        <v>1.5</v>
      </c>
      <c r="L115" s="37"/>
      <c r="N115" s="37"/>
      <c r="O115" s="37"/>
      <c r="P115" s="37"/>
    </row>
    <row r="116" spans="1:16">
      <c r="A116" s="37"/>
      <c r="B116" s="4" t="s">
        <v>113</v>
      </c>
      <c r="C116" s="32">
        <f t="shared" ca="1" si="27"/>
        <v>-4.2202080518459195E-2</v>
      </c>
      <c r="D116" s="33">
        <f t="shared" ca="1" si="28"/>
        <v>95</v>
      </c>
      <c r="E116" s="33">
        <f t="shared" si="29"/>
        <v>0.24</v>
      </c>
      <c r="F116" s="32">
        <f t="shared" ca="1" si="30"/>
        <v>0.18643164567948989</v>
      </c>
      <c r="G116" s="33">
        <f t="shared" ca="1" si="31"/>
        <v>110</v>
      </c>
      <c r="H116" s="39">
        <f t="shared" si="32"/>
        <v>0.35</v>
      </c>
      <c r="I116" s="34">
        <f t="shared" ca="1" si="33"/>
        <v>-0.22636758027128234</v>
      </c>
      <c r="J116" s="33">
        <f t="shared" ca="1" si="34"/>
        <v>60</v>
      </c>
      <c r="K116" s="5">
        <f t="shared" si="35"/>
        <v>0</v>
      </c>
      <c r="L116" s="37"/>
      <c r="N116" s="37"/>
      <c r="O116" s="37"/>
      <c r="P116" s="37"/>
    </row>
    <row r="117" spans="1:16">
      <c r="A117" s="37"/>
      <c r="B117" s="4" t="s">
        <v>117</v>
      </c>
      <c r="C117" s="32">
        <f t="shared" ca="1" si="27"/>
        <v>-0.14959567845843602</v>
      </c>
      <c r="D117" s="33">
        <f t="shared" ca="1" si="28"/>
        <v>114</v>
      </c>
      <c r="E117" s="33">
        <f t="shared" si="29"/>
        <v>0.1</v>
      </c>
      <c r="F117" s="32">
        <f t="shared" ca="1" si="30"/>
        <v>0.23215118734993487</v>
      </c>
      <c r="G117" s="33">
        <f t="shared" ca="1" si="31"/>
        <v>113</v>
      </c>
      <c r="H117" s="39">
        <f t="shared" si="32"/>
        <v>7.0000000000000007E-2</v>
      </c>
      <c r="I117" s="34">
        <f t="shared" ca="1" si="33"/>
        <v>-0.64438903012346793</v>
      </c>
      <c r="J117" s="33">
        <f t="shared" ca="1" si="34"/>
        <v>103</v>
      </c>
      <c r="K117" s="5">
        <f t="shared" si="35"/>
        <v>1.4285699999999999</v>
      </c>
      <c r="L117" s="37"/>
      <c r="N117" s="37"/>
      <c r="O117" s="37"/>
      <c r="P117" s="37"/>
    </row>
    <row r="118" spans="1:16">
      <c r="A118" s="37"/>
      <c r="B118" s="4" t="s">
        <v>55</v>
      </c>
      <c r="C118" s="32">
        <f t="shared" ca="1" si="27"/>
        <v>-0.14805316813778135</v>
      </c>
      <c r="D118" s="33">
        <f t="shared" ca="1" si="28"/>
        <v>113</v>
      </c>
      <c r="E118" s="33">
        <f t="shared" si="29"/>
        <v>0.12</v>
      </c>
      <c r="F118" s="32">
        <f t="shared" ca="1" si="30"/>
        <v>0.23345329694231046</v>
      </c>
      <c r="G118" s="33">
        <f t="shared" ca="1" si="31"/>
        <v>114</v>
      </c>
      <c r="H118" s="39">
        <f t="shared" si="32"/>
        <v>0.24</v>
      </c>
      <c r="I118" s="34">
        <f t="shared" ca="1" si="33"/>
        <v>-0.63418752305891546</v>
      </c>
      <c r="J118" s="33">
        <f t="shared" ca="1" si="34"/>
        <v>98</v>
      </c>
      <c r="K118" s="5">
        <f t="shared" si="35"/>
        <v>0.5</v>
      </c>
      <c r="L118" s="37"/>
      <c r="N118" s="37"/>
      <c r="O118" s="37"/>
      <c r="P118" s="37"/>
    </row>
    <row r="119" spans="1:16">
      <c r="A119" s="37"/>
      <c r="B119" s="4" t="s">
        <v>115</v>
      </c>
      <c r="C119" s="32">
        <f t="shared" ca="1" si="27"/>
        <v>-0.15601073228191886</v>
      </c>
      <c r="D119" s="33">
        <f t="shared" ca="1" si="28"/>
        <v>115</v>
      </c>
      <c r="E119" s="33">
        <f t="shared" si="29"/>
        <v>0</v>
      </c>
      <c r="F119" s="32">
        <f t="shared" ca="1" si="30"/>
        <v>0.24572243603442562</v>
      </c>
      <c r="G119" s="33">
        <f t="shared" ca="1" si="31"/>
        <v>115</v>
      </c>
      <c r="H119" s="39">
        <f t="shared" si="32"/>
        <v>0</v>
      </c>
      <c r="I119" s="34">
        <f t="shared" ca="1" si="33"/>
        <v>-0.63490633903719651</v>
      </c>
      <c r="J119" s="33">
        <f t="shared" ca="1" si="34"/>
        <v>99</v>
      </c>
      <c r="K119" s="5">
        <f t="shared" si="35"/>
        <v>0</v>
      </c>
      <c r="L119" s="37"/>
      <c r="N119" s="37"/>
      <c r="O119" s="37"/>
      <c r="P119" s="37"/>
    </row>
    <row r="120" spans="1:16">
      <c r="A120" s="37"/>
      <c r="B120" s="4" t="s">
        <v>74</v>
      </c>
      <c r="C120" s="32">
        <f t="shared" ca="1" si="27"/>
        <v>-0.15601073228191886</v>
      </c>
      <c r="D120" s="33">
        <f t="shared" ca="1" si="28"/>
        <v>115</v>
      </c>
      <c r="E120" s="33">
        <f t="shared" si="29"/>
        <v>0.251</v>
      </c>
      <c r="F120" s="32">
        <f t="shared" ca="1" si="30"/>
        <v>0.24572243603442562</v>
      </c>
      <c r="G120" s="33">
        <f t="shared" ca="1" si="31"/>
        <v>115</v>
      </c>
      <c r="H120" s="39">
        <f t="shared" si="32"/>
        <v>2.3E-2</v>
      </c>
      <c r="I120" s="34">
        <f t="shared" ca="1" si="33"/>
        <v>-0.63490633903719651</v>
      </c>
      <c r="J120" s="33">
        <f t="shared" ca="1" si="34"/>
        <v>99</v>
      </c>
      <c r="K120" s="5">
        <f t="shared" si="35"/>
        <v>50.3</v>
      </c>
      <c r="L120" s="37"/>
      <c r="N120" s="37"/>
      <c r="O120" s="37"/>
      <c r="P120" s="37"/>
    </row>
    <row r="121" spans="1:16">
      <c r="A121" s="37"/>
      <c r="B121" s="4" t="s">
        <v>39</v>
      </c>
      <c r="C121" s="32">
        <f t="shared" ca="1" si="27"/>
        <v>-0.15601073228191886</v>
      </c>
      <c r="D121" s="33">
        <f t="shared" ca="1" si="28"/>
        <v>115</v>
      </c>
      <c r="E121" s="33">
        <f t="shared" si="29"/>
        <v>0.11700000000000001</v>
      </c>
      <c r="F121" s="32">
        <f t="shared" ca="1" si="30"/>
        <v>0.24572243603442562</v>
      </c>
      <c r="G121" s="33">
        <f t="shared" ca="1" si="31"/>
        <v>115</v>
      </c>
      <c r="H121" s="39">
        <f t="shared" si="32"/>
        <v>7.0000000000000007E-2</v>
      </c>
      <c r="I121" s="34">
        <f t="shared" ca="1" si="33"/>
        <v>-0.63490633903719651</v>
      </c>
      <c r="J121" s="33">
        <f t="shared" ca="1" si="34"/>
        <v>99</v>
      </c>
      <c r="K121" s="5">
        <f t="shared" si="35"/>
        <v>1.65</v>
      </c>
      <c r="L121" s="37"/>
      <c r="N121" s="37"/>
      <c r="O121" s="37"/>
      <c r="P121" s="37"/>
    </row>
    <row r="122" spans="1:16">
      <c r="A122" s="37"/>
      <c r="B122" s="4" t="s">
        <v>79</v>
      </c>
      <c r="C122" s="32">
        <f t="shared" ca="1" si="27"/>
        <v>-0.15601073228191886</v>
      </c>
      <c r="D122" s="33">
        <f t="shared" ca="1" si="28"/>
        <v>115</v>
      </c>
      <c r="E122" s="33">
        <f t="shared" si="29"/>
        <v>0.16</v>
      </c>
      <c r="F122" s="32">
        <f t="shared" ca="1" si="30"/>
        <v>0.24572243603442562</v>
      </c>
      <c r="G122" s="33">
        <f t="shared" ca="1" si="31"/>
        <v>115</v>
      </c>
      <c r="H122" s="39">
        <f t="shared" si="32"/>
        <v>0.08</v>
      </c>
      <c r="I122" s="34">
        <f t="shared" ca="1" si="33"/>
        <v>-0.63490633903719651</v>
      </c>
      <c r="J122" s="33">
        <f t="shared" ca="1" si="34"/>
        <v>99</v>
      </c>
      <c r="K122" s="5">
        <f t="shared" si="35"/>
        <v>2</v>
      </c>
      <c r="L122" s="37"/>
      <c r="N122" s="37"/>
      <c r="O122" s="37"/>
      <c r="P122" s="37"/>
    </row>
    <row r="123" spans="1:16">
      <c r="A123" s="37"/>
      <c r="L123" s="37"/>
      <c r="N123" s="37"/>
      <c r="O123" s="37"/>
      <c r="P123" s="37"/>
    </row>
    <row r="124" spans="1:16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N124" s="37"/>
      <c r="O124" s="37"/>
      <c r="P124" s="37"/>
    </row>
    <row r="125" spans="1:16" hidden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N125" s="37"/>
      <c r="O125" s="37"/>
      <c r="P125" s="37"/>
    </row>
  </sheetData>
  <mergeCells count="5">
    <mergeCell ref="B2:F2"/>
    <mergeCell ref="H2:K2"/>
    <mergeCell ref="I3:K3"/>
    <mergeCell ref="C3:E3"/>
    <mergeCell ref="F3:H3"/>
  </mergeCells>
  <conditionalFormatting sqref="B5">
    <cfRule type="expression" dxfId="15" priority="3">
      <formula>IF(ISNUMBER(MATCH(B5,Ineligible,0)),TRUE,FALSE)</formula>
    </cfRule>
  </conditionalFormatting>
  <conditionalFormatting sqref="B6:B12">
    <cfRule type="expression" dxfId="14" priority="2">
      <formula>IF(ISNUMBER(MATCH(B6,Ineligible,0)),TRUE,FALSE)</formula>
    </cfRule>
  </conditionalFormatting>
  <conditionalFormatting sqref="B13:B123">
    <cfRule type="expression" dxfId="13" priority="1">
      <formula>IF(ISNUMBER(MATCH(B13,Ineligible,0)),TRUE,FALSE)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AD323"/>
  <sheetViews>
    <sheetView topLeftCell="A107" workbookViewId="0">
      <selection activeCell="T119" sqref="T119"/>
    </sheetView>
  </sheetViews>
  <sheetFormatPr defaultRowHeight="23.25"/>
  <cols>
    <col min="1" max="1" width="11.15234375" style="7" bestFit="1" customWidth="1"/>
    <col min="2" max="26" width="2.4609375" style="7" customWidth="1"/>
    <col min="27" max="27" width="4.23046875" style="7" customWidth="1"/>
    <col min="28" max="28" width="3.921875" style="7" customWidth="1"/>
    <col min="29" max="29" width="2.765625" customWidth="1"/>
  </cols>
  <sheetData>
    <row r="1" spans="1:30" s="11" customFormat="1" ht="96">
      <c r="A1" s="23" t="s">
        <v>19</v>
      </c>
      <c r="B1" s="10">
        <v>41376</v>
      </c>
      <c r="C1" s="10">
        <v>41383</v>
      </c>
      <c r="D1" s="10">
        <v>41390</v>
      </c>
      <c r="E1" s="10">
        <v>41397</v>
      </c>
      <c r="F1" s="10">
        <v>41404</v>
      </c>
      <c r="G1" s="10">
        <v>41411</v>
      </c>
      <c r="H1" s="10">
        <v>41418</v>
      </c>
      <c r="I1" s="10">
        <v>41425</v>
      </c>
      <c r="J1" s="10">
        <v>41432</v>
      </c>
      <c r="K1" s="10">
        <v>41439</v>
      </c>
      <c r="L1" s="10">
        <v>41446</v>
      </c>
      <c r="M1" s="10">
        <v>41453</v>
      </c>
      <c r="N1" s="10">
        <v>41460</v>
      </c>
      <c r="O1" s="10">
        <v>41467</v>
      </c>
      <c r="P1" s="10">
        <v>41474</v>
      </c>
      <c r="Q1" s="10">
        <v>41481</v>
      </c>
      <c r="R1" s="10">
        <v>41488</v>
      </c>
      <c r="S1" s="10">
        <v>41495</v>
      </c>
      <c r="T1" s="10">
        <v>41502</v>
      </c>
      <c r="U1" s="10">
        <v>41509</v>
      </c>
      <c r="V1" s="10">
        <v>41516</v>
      </c>
      <c r="W1" s="10">
        <v>41523</v>
      </c>
      <c r="X1" s="10">
        <v>41530</v>
      </c>
      <c r="Y1" s="10">
        <v>41537</v>
      </c>
      <c r="Z1" s="10">
        <v>41544</v>
      </c>
      <c r="AA1" s="10" t="s">
        <v>138</v>
      </c>
      <c r="AB1" s="10" t="s">
        <v>139</v>
      </c>
      <c r="AC1" s="10" t="s">
        <v>140</v>
      </c>
      <c r="AD1" s="10"/>
    </row>
    <row r="2" spans="1:30">
      <c r="A2" s="7" t="s">
        <v>20</v>
      </c>
      <c r="B2" s="6">
        <f t="array" aca="1" ref="B2:Z119" ca="1">MMULT(Portfolios,TRANSPOSE(Returns))</f>
        <v>0.99748552249309141</v>
      </c>
      <c r="C2" s="6">
        <f ca="1"/>
        <v>0.99065169976551704</v>
      </c>
      <c r="D2" s="6">
        <f ca="1"/>
        <v>1.0095305800963164</v>
      </c>
      <c r="E2" s="6">
        <f ca="1"/>
        <v>1.0022792380462113</v>
      </c>
      <c r="F2" s="6">
        <f ca="1"/>
        <v>0.99683646840698092</v>
      </c>
      <c r="G2" s="6">
        <f ca="1"/>
        <v>0.99371073832565304</v>
      </c>
      <c r="H2" s="6">
        <f ca="1"/>
        <v>0.9955207062412702</v>
      </c>
      <c r="I2" s="6">
        <f ca="1"/>
        <v>0.99078419612213231</v>
      </c>
      <c r="J2" s="6">
        <f ca="1"/>
        <v>0.99786228512767705</v>
      </c>
      <c r="K2" s="6">
        <f ca="1"/>
        <v>0.99682514646439291</v>
      </c>
      <c r="L2" s="6">
        <f ca="1"/>
        <v>0.97346823249059078</v>
      </c>
      <c r="M2" s="6">
        <f ca="1"/>
        <v>1.0038704585141642</v>
      </c>
      <c r="N2" s="6">
        <f ca="1"/>
        <v>0.99527548959494117</v>
      </c>
      <c r="O2" s="6">
        <f ca="1"/>
        <v>1.015503402353052</v>
      </c>
      <c r="P2" s="6">
        <f ca="1"/>
        <v>1.0083641256308709</v>
      </c>
      <c r="Q2" s="6">
        <f ca="1"/>
        <v>0.99900219066001827</v>
      </c>
      <c r="R2" s="6">
        <f ca="1"/>
        <v>0.99968333993595215</v>
      </c>
      <c r="S2" s="6">
        <f ca="1"/>
        <v>1.0016683520539897</v>
      </c>
      <c r="T2" s="6">
        <f ca="1"/>
        <v>0.99334778112685207</v>
      </c>
      <c r="U2" s="6">
        <f ca="1"/>
        <v>1.0016377781042693</v>
      </c>
      <c r="V2" s="6">
        <f ca="1"/>
        <v>0.99684872530839463</v>
      </c>
      <c r="W2" s="6">
        <f ca="1"/>
        <v>0.99948978500092067</v>
      </c>
      <c r="X2" s="6">
        <f ca="1"/>
        <v>1.0028435564693441</v>
      </c>
      <c r="Y2" s="6">
        <f ca="1"/>
        <v>1.0098988873608543</v>
      </c>
      <c r="Z2" s="6">
        <f ca="1"/>
        <v>1.0009529824481747</v>
      </c>
      <c r="AA2" s="16">
        <f ca="1">PRODUCT(B2:Z2)-1</f>
        <v>-2.7079287434375821E-2</v>
      </c>
      <c r="AB2" s="16">
        <f ca="1">STDEV(B2:Z2)*SQRT(52)</f>
        <v>5.7952204965803972E-2</v>
      </c>
      <c r="AC2" s="6">
        <f ca="1">AA2/AB2</f>
        <v>-0.46726932047459757</v>
      </c>
    </row>
    <row r="3" spans="1:30">
      <c r="A3" s="7" t="s">
        <v>21</v>
      </c>
      <c r="B3" s="6">
        <f ca="1"/>
        <v>0.99940319885414186</v>
      </c>
      <c r="C3" s="6">
        <f ca="1"/>
        <v>1.0010748835542815</v>
      </c>
      <c r="D3" s="6">
        <f ca="1"/>
        <v>1.0015509424958244</v>
      </c>
      <c r="E3" s="6">
        <f ca="1"/>
        <v>0.99797498511018456</v>
      </c>
      <c r="F3" s="6">
        <f ca="1"/>
        <v>0.99582239197899269</v>
      </c>
      <c r="G3" s="6">
        <f ca="1"/>
        <v>0.99748291981301684</v>
      </c>
      <c r="H3" s="6">
        <f ca="1"/>
        <v>0.99735640471040621</v>
      </c>
      <c r="I3" s="6">
        <f ca="1"/>
        <v>0.99287697694072197</v>
      </c>
      <c r="J3" s="6">
        <f ca="1"/>
        <v>0.99708171206225682</v>
      </c>
      <c r="K3" s="6">
        <f ca="1"/>
        <v>1.0014634146341463</v>
      </c>
      <c r="L3" s="6">
        <f ca="1"/>
        <v>0.9795421334632245</v>
      </c>
      <c r="M3" s="6">
        <f ca="1"/>
        <v>1.0054924478841591</v>
      </c>
      <c r="N3" s="6">
        <f ca="1"/>
        <v>0.99006828057107388</v>
      </c>
      <c r="O3" s="6">
        <f ca="1"/>
        <v>1.0084012539184952</v>
      </c>
      <c r="P3" s="6">
        <f ca="1"/>
        <v>1.0074608306391444</v>
      </c>
      <c r="Q3" s="6">
        <f ca="1"/>
        <v>0.99753147371019502</v>
      </c>
      <c r="R3" s="6">
        <f ca="1"/>
        <v>0.99876268250433065</v>
      </c>
      <c r="S3" s="6">
        <f ca="1"/>
        <v>1.0029732408325074</v>
      </c>
      <c r="T3" s="6">
        <f ca="1"/>
        <v>0.98801877470355737</v>
      </c>
      <c r="U3" s="6">
        <f ca="1"/>
        <v>1</v>
      </c>
      <c r="V3" s="6">
        <f ca="1"/>
        <v>1.0021297920320722</v>
      </c>
      <c r="W3" s="6">
        <f ca="1"/>
        <v>0.99337417177147147</v>
      </c>
      <c r="X3" s="6">
        <f ca="1"/>
        <v>1.0045305814246162</v>
      </c>
      <c r="Y3" s="6">
        <f ca="1"/>
        <v>1.0088950137810073</v>
      </c>
      <c r="Z3" s="6">
        <f ca="1"/>
        <v>1.0037253197566125</v>
      </c>
      <c r="AA3" s="16">
        <f t="shared" ref="AA3:AA66" ca="1" si="0">PRODUCT(B3:Z3)-1</f>
        <v>-2.7181194523092533E-2</v>
      </c>
      <c r="AB3" s="16">
        <f t="shared" ref="AB3:AB66" ca="1" si="1">STDEV(B3:Z3)*SQRT(52)</f>
        <v>4.8071825460557847E-2</v>
      </c>
      <c r="AC3" s="6">
        <f t="shared" ref="AC3:AC66" ca="1" si="2">AA3/AB3</f>
        <v>-0.56542879873355889</v>
      </c>
    </row>
    <row r="4" spans="1:30">
      <c r="A4" s="7" t="s">
        <v>22</v>
      </c>
      <c r="B4" s="6">
        <f ca="1"/>
        <v>0.9895598499456032</v>
      </c>
      <c r="C4" s="6">
        <f ca="1"/>
        <v>0.97905755419887186</v>
      </c>
      <c r="D4" s="6">
        <f ca="1"/>
        <v>1.0164092019259634</v>
      </c>
      <c r="E4" s="6">
        <f ca="1"/>
        <v>1.0150308521578653</v>
      </c>
      <c r="F4" s="6">
        <f ca="1"/>
        <v>0.99671597553589697</v>
      </c>
      <c r="G4" s="6">
        <f ca="1"/>
        <v>0.98725091205738746</v>
      </c>
      <c r="H4" s="6">
        <f ca="1"/>
        <v>0.99397024300980152</v>
      </c>
      <c r="I4" s="6">
        <f ca="1"/>
        <v>0.98883147881973743</v>
      </c>
      <c r="J4" s="6">
        <f ca="1"/>
        <v>1.0025467439903213</v>
      </c>
      <c r="K4" s="6">
        <f ca="1"/>
        <v>0.99083095378950092</v>
      </c>
      <c r="L4" s="6">
        <f ca="1"/>
        <v>0.96170575600290342</v>
      </c>
      <c r="M4" s="6">
        <f ca="1"/>
        <v>1.0010245479634992</v>
      </c>
      <c r="N4" s="6">
        <f ca="1"/>
        <v>0.99622134053878209</v>
      </c>
      <c r="O4" s="6">
        <f ca="1"/>
        <v>1.0300667232531715</v>
      </c>
      <c r="P4" s="6">
        <f ca="1"/>
        <v>1.0051138972402363</v>
      </c>
      <c r="Q4" s="6">
        <f ca="1"/>
        <v>1.0028058475396351</v>
      </c>
      <c r="R4" s="6">
        <f ca="1"/>
        <v>0.99704605410861724</v>
      </c>
      <c r="S4" s="6">
        <f ca="1"/>
        <v>0.99482946561931374</v>
      </c>
      <c r="T4" s="6">
        <f ca="1"/>
        <v>1.0183250611643699</v>
      </c>
      <c r="U4" s="6">
        <f ca="1"/>
        <v>0.99935579587644174</v>
      </c>
      <c r="V4" s="6">
        <f ca="1"/>
        <v>0.99609367466516208</v>
      </c>
      <c r="W4" s="6">
        <f ca="1"/>
        <v>1.0150017283593988</v>
      </c>
      <c r="X4" s="6">
        <f ca="1"/>
        <v>0.99706511355517813</v>
      </c>
      <c r="Y4" s="6">
        <f ca="1"/>
        <v>1.0011589624704602</v>
      </c>
      <c r="Z4" s="6">
        <f ca="1"/>
        <v>0.9937672273083582</v>
      </c>
      <c r="AA4" s="16">
        <f t="shared" ca="1" si="0"/>
        <v>-3.1976626053464186E-2</v>
      </c>
      <c r="AB4" s="16">
        <f t="shared" ca="1" si="1"/>
        <v>9.8871866927572896E-2</v>
      </c>
      <c r="AC4" s="6">
        <f t="shared" ca="1" si="2"/>
        <v>-0.32341480996700694</v>
      </c>
    </row>
    <row r="5" spans="1:30">
      <c r="A5" s="7" t="s">
        <v>23</v>
      </c>
      <c r="B5" s="6">
        <f ca="1"/>
        <v>0.99218923958717498</v>
      </c>
      <c r="C5" s="6">
        <f ca="1"/>
        <v>0.97148856672292605</v>
      </c>
      <c r="D5" s="6">
        <f ca="1"/>
        <v>1.0239184858034289</v>
      </c>
      <c r="E5" s="6">
        <f ca="1"/>
        <v>1.0145063387153901</v>
      </c>
      <c r="F5" s="6">
        <f ca="1"/>
        <v>0.99896067569918867</v>
      </c>
      <c r="G5" s="6">
        <f ca="1"/>
        <v>0.98716920194818103</v>
      </c>
      <c r="H5" s="6">
        <f ca="1"/>
        <v>0.99646824353378438</v>
      </c>
      <c r="I5" s="6">
        <f ca="1"/>
        <v>0.99030768394265134</v>
      </c>
      <c r="J5" s="6">
        <f ca="1"/>
        <v>0.99936816365503833</v>
      </c>
      <c r="K5" s="6">
        <f ca="1"/>
        <v>0.99436020156678651</v>
      </c>
      <c r="L5" s="6">
        <f ca="1"/>
        <v>0.95875404158043331</v>
      </c>
      <c r="M5" s="6">
        <f ca="1"/>
        <v>0.99516221528447035</v>
      </c>
      <c r="N5" s="6">
        <f ca="1"/>
        <v>0.99959305183264013</v>
      </c>
      <c r="O5" s="6">
        <f ca="1"/>
        <v>1.0351441046044685</v>
      </c>
      <c r="P5" s="6">
        <f ca="1"/>
        <v>1.0090225629539418</v>
      </c>
      <c r="Q5" s="6">
        <f ca="1"/>
        <v>1.0094998882714725</v>
      </c>
      <c r="R5" s="6">
        <f ca="1"/>
        <v>0.99883191812882055</v>
      </c>
      <c r="S5" s="6">
        <f ca="1"/>
        <v>0.99783111286496573</v>
      </c>
      <c r="T5" s="6">
        <f ca="1"/>
        <v>1.0062897041215169</v>
      </c>
      <c r="U5" s="6">
        <f ca="1"/>
        <v>1.0048909026650656</v>
      </c>
      <c r="V5" s="6">
        <f ca="1"/>
        <v>0.98824447174423991</v>
      </c>
      <c r="W5" s="6">
        <f ca="1"/>
        <v>1.0124880865561208</v>
      </c>
      <c r="X5" s="6">
        <f ca="1"/>
        <v>0.99861563089217387</v>
      </c>
      <c r="Y5" s="6">
        <f ca="1"/>
        <v>1.0109003330832087</v>
      </c>
      <c r="Z5" s="6">
        <f ca="1"/>
        <v>0.99746488878205697</v>
      </c>
      <c r="AA5" s="16">
        <f t="shared" ca="1" si="0"/>
        <v>-1.1270458426825725E-2</v>
      </c>
      <c r="AB5" s="16">
        <f t="shared" ca="1" si="1"/>
        <v>0.10995723509449565</v>
      </c>
      <c r="AC5" s="6">
        <f t="shared" ca="1" si="2"/>
        <v>-0.10249856152839835</v>
      </c>
    </row>
    <row r="6" spans="1:30">
      <c r="A6" s="7" t="s">
        <v>24</v>
      </c>
      <c r="B6" s="6">
        <f ca="1"/>
        <v>1.0176238542995801</v>
      </c>
      <c r="C6" s="6">
        <f ca="1"/>
        <v>0.98787287580722205</v>
      </c>
      <c r="D6" s="6">
        <f ca="1"/>
        <v>1.0107015326972046</v>
      </c>
      <c r="E6" s="6">
        <f ca="1"/>
        <v>1.0220212535378106</v>
      </c>
      <c r="F6" s="6">
        <f ca="1"/>
        <v>1.0032912527322944</v>
      </c>
      <c r="G6" s="6">
        <f ca="1"/>
        <v>1.0071440895045298</v>
      </c>
      <c r="H6" s="6">
        <f ca="1"/>
        <v>0.97210454055335149</v>
      </c>
      <c r="I6" s="6">
        <f ca="1"/>
        <v>0.96974564968159083</v>
      </c>
      <c r="J6" s="6">
        <f ca="1"/>
        <v>1.0025547469282576</v>
      </c>
      <c r="K6" s="6">
        <f ca="1"/>
        <v>0.98905326082227052</v>
      </c>
      <c r="L6" s="6">
        <f ca="1"/>
        <v>0.96039636384982408</v>
      </c>
      <c r="M6" s="6">
        <f ca="1"/>
        <v>1.0249081974879415</v>
      </c>
      <c r="N6" s="6">
        <f ca="1"/>
        <v>1.0065825074471206</v>
      </c>
      <c r="O6" s="6">
        <f ca="1"/>
        <v>1.0301886810290357</v>
      </c>
      <c r="P6" s="6">
        <f ca="1"/>
        <v>1.0105226971054386</v>
      </c>
      <c r="Q6" s="6">
        <f ca="1"/>
        <v>0.99802053561585846</v>
      </c>
      <c r="R6" s="6">
        <f ca="1"/>
        <v>0.99197525331099856</v>
      </c>
      <c r="S6" s="6">
        <f ca="1"/>
        <v>0.99799388677542211</v>
      </c>
      <c r="T6" s="6">
        <f ca="1"/>
        <v>0.96935281217464841</v>
      </c>
      <c r="U6" s="6">
        <f ca="1"/>
        <v>1.0051128499236179</v>
      </c>
      <c r="V6" s="6">
        <f ca="1"/>
        <v>0.9813795123266208</v>
      </c>
      <c r="W6" s="6">
        <f ca="1"/>
        <v>1.0162763669614705</v>
      </c>
      <c r="X6" s="6">
        <f ca="1"/>
        <v>1.0238848699766077</v>
      </c>
      <c r="Y6" s="6">
        <f ca="1"/>
        <v>1.0221749515207508</v>
      </c>
      <c r="Z6" s="6">
        <f ca="1"/>
        <v>0.99335414037387637</v>
      </c>
      <c r="AA6" s="16">
        <f t="shared" ca="1" si="0"/>
        <v>9.7881953971394875E-3</v>
      </c>
      <c r="AB6" s="16">
        <f t="shared" ca="1" si="1"/>
        <v>0.13918209923407268</v>
      </c>
      <c r="AC6" s="6">
        <f t="shared" ca="1" si="2"/>
        <v>7.0326539483198669E-2</v>
      </c>
    </row>
    <row r="7" spans="1:30">
      <c r="A7" s="7" t="s">
        <v>25</v>
      </c>
      <c r="B7" s="6">
        <f ca="1"/>
        <v>1.0186091315287849</v>
      </c>
      <c r="C7" s="6">
        <f ca="1"/>
        <v>0.9816548924858185</v>
      </c>
      <c r="D7" s="6">
        <f ca="1"/>
        <v>1.0167903016585267</v>
      </c>
      <c r="E7" s="6">
        <f ca="1"/>
        <v>1.0173623588035856</v>
      </c>
      <c r="F7" s="6">
        <f ca="1"/>
        <v>1.0102133726226397</v>
      </c>
      <c r="G7" s="6">
        <f ca="1"/>
        <v>1.0148197138207928</v>
      </c>
      <c r="H7" s="6">
        <f ca="1"/>
        <v>0.98733251902867458</v>
      </c>
      <c r="I7" s="6">
        <f ca="1"/>
        <v>0.98716111023255493</v>
      </c>
      <c r="J7" s="6">
        <f ca="1"/>
        <v>1.0050966017886473</v>
      </c>
      <c r="K7" s="6">
        <f ca="1"/>
        <v>0.99208040877283643</v>
      </c>
      <c r="L7" s="6">
        <f ca="1"/>
        <v>0.97599822457991336</v>
      </c>
      <c r="M7" s="6">
        <f ca="1"/>
        <v>1.0093500708237564</v>
      </c>
      <c r="N7" s="6">
        <f ca="1"/>
        <v>1.0135481331610208</v>
      </c>
      <c r="O7" s="6">
        <f ca="1"/>
        <v>1.0269307566052719</v>
      </c>
      <c r="P7" s="6">
        <f ca="1"/>
        <v>1.009316930853303</v>
      </c>
      <c r="Q7" s="6">
        <f ca="1"/>
        <v>0.99895109812429705</v>
      </c>
      <c r="R7" s="6">
        <f ca="1"/>
        <v>1.007898001430199</v>
      </c>
      <c r="S7" s="6">
        <f ca="1"/>
        <v>0.99405092962738562</v>
      </c>
      <c r="T7" s="6">
        <f ca="1"/>
        <v>0.9826569373052223</v>
      </c>
      <c r="U7" s="6">
        <f ca="1"/>
        <v>1.004439245598068</v>
      </c>
      <c r="V7" s="6">
        <f ca="1"/>
        <v>0.9827191021160574</v>
      </c>
      <c r="W7" s="6">
        <f ca="1"/>
        <v>1.0143906068317237</v>
      </c>
      <c r="X7" s="6">
        <f ca="1"/>
        <v>1.0186546231277889</v>
      </c>
      <c r="Y7" s="6">
        <f ca="1"/>
        <v>1.0145021214003003</v>
      </c>
      <c r="Z7" s="6">
        <f ca="1"/>
        <v>0.99382457550786096</v>
      </c>
      <c r="AA7" s="16">
        <f t="shared" ca="1" si="0"/>
        <v>7.8710446813345047E-2</v>
      </c>
      <c r="AB7" s="16">
        <f t="shared" ca="1" si="1"/>
        <v>0.10344890221671121</v>
      </c>
      <c r="AC7" s="6">
        <f t="shared" ca="1" si="2"/>
        <v>0.76086304568469454</v>
      </c>
    </row>
    <row r="8" spans="1:30">
      <c r="A8" s="7" t="s">
        <v>26</v>
      </c>
      <c r="B8" s="6">
        <f ca="1"/>
        <v>1.0189841795544012</v>
      </c>
      <c r="C8" s="6">
        <f ca="1"/>
        <v>0.994879417095764</v>
      </c>
      <c r="D8" s="6">
        <f ca="1"/>
        <v>1.0078930083963382</v>
      </c>
      <c r="E8" s="6">
        <f ca="1"/>
        <v>1.0256888924302232</v>
      </c>
      <c r="F8" s="6">
        <f ca="1"/>
        <v>0.9993931728971498</v>
      </c>
      <c r="G8" s="6">
        <f ca="1"/>
        <v>1.0036406134381837</v>
      </c>
      <c r="H8" s="6">
        <f ca="1"/>
        <v>0.96330696337268351</v>
      </c>
      <c r="I8" s="6">
        <f ca="1"/>
        <v>0.96111829376354529</v>
      </c>
      <c r="J8" s="6">
        <f ca="1"/>
        <v>0.99862551904155239</v>
      </c>
      <c r="K8" s="6">
        <f ca="1"/>
        <v>0.98281505819449666</v>
      </c>
      <c r="L8" s="6">
        <f ca="1"/>
        <v>0.95376032315742754</v>
      </c>
      <c r="M8" s="6">
        <f ca="1"/>
        <v>1.0378717265944253</v>
      </c>
      <c r="N8" s="6">
        <f ca="1"/>
        <v>0.99570113837403951</v>
      </c>
      <c r="O8" s="6">
        <f ca="1"/>
        <v>1.0321699921466938</v>
      </c>
      <c r="P8" s="6">
        <f ca="1"/>
        <v>1.0108836817313649</v>
      </c>
      <c r="Q8" s="6">
        <f ca="1"/>
        <v>0.998529711757001</v>
      </c>
      <c r="R8" s="6">
        <f ca="1"/>
        <v>0.9872229564405185</v>
      </c>
      <c r="S8" s="6">
        <f ca="1"/>
        <v>0.99941730419166686</v>
      </c>
      <c r="T8" s="6">
        <f ca="1"/>
        <v>0.96874101037105098</v>
      </c>
      <c r="U8" s="6">
        <f ca="1"/>
        <v>0.99900050889222913</v>
      </c>
      <c r="V8" s="6">
        <f ca="1"/>
        <v>0.97999002596711871</v>
      </c>
      <c r="W8" s="6">
        <f ca="1"/>
        <v>1.0251094668408736</v>
      </c>
      <c r="X8" s="6">
        <f ca="1"/>
        <v>1.030659735475119</v>
      </c>
      <c r="Y8" s="6">
        <f ca="1"/>
        <v>1.0266537184726745</v>
      </c>
      <c r="Z8" s="6">
        <f ca="1"/>
        <v>0.99092852070190163</v>
      </c>
      <c r="AA8" s="16">
        <f t="shared" ca="1" si="0"/>
        <v>-1.3418530665120776E-2</v>
      </c>
      <c r="AB8" s="16">
        <f t="shared" ca="1" si="1"/>
        <v>0.16736116799495446</v>
      </c>
      <c r="AC8" s="6">
        <f t="shared" ca="1" si="2"/>
        <v>-8.0177085436720377E-2</v>
      </c>
    </row>
    <row r="9" spans="1:30">
      <c r="A9" s="7" t="s">
        <v>27</v>
      </c>
      <c r="B9" s="6">
        <f ca="1"/>
        <v>0.98214031595340889</v>
      </c>
      <c r="C9" s="6">
        <f ca="1"/>
        <v>0.9597794853224072</v>
      </c>
      <c r="D9" s="6">
        <f ca="1"/>
        <v>1.0295181060711402</v>
      </c>
      <c r="E9" s="6">
        <f ca="1"/>
        <v>1.0136974391313154</v>
      </c>
      <c r="F9" s="6">
        <f ca="1"/>
        <v>0.99882465298188838</v>
      </c>
      <c r="G9" s="6">
        <f ca="1"/>
        <v>0.98000595669035739</v>
      </c>
      <c r="H9" s="6">
        <f ca="1"/>
        <v>1.0045112275415136</v>
      </c>
      <c r="I9" s="6">
        <f ca="1"/>
        <v>0.99581593947190461</v>
      </c>
      <c r="J9" s="6">
        <f ca="1"/>
        <v>1.0008890068249061</v>
      </c>
      <c r="K9" s="6">
        <f ca="1"/>
        <v>1.0000503384464055</v>
      </c>
      <c r="L9" s="6">
        <f ca="1"/>
        <v>0.95471893064326707</v>
      </c>
      <c r="M9" s="6">
        <f ca="1"/>
        <v>0.98051935502485588</v>
      </c>
      <c r="N9" s="6">
        <f ca="1"/>
        <v>1.0054557542245832</v>
      </c>
      <c r="O9" s="6">
        <f ca="1"/>
        <v>1.0398712944600788</v>
      </c>
      <c r="P9" s="6">
        <f ca="1"/>
        <v>1.0087923238855829</v>
      </c>
      <c r="Q9" s="6">
        <f ca="1"/>
        <v>1.0147242162302179</v>
      </c>
      <c r="R9" s="6">
        <f ca="1"/>
        <v>0.99648715597915549</v>
      </c>
      <c r="S9" s="6">
        <f ca="1"/>
        <v>0.99757517737332835</v>
      </c>
      <c r="T9" s="6">
        <f ca="1"/>
        <v>1.011666305140305</v>
      </c>
      <c r="U9" s="6">
        <f ca="1"/>
        <v>1.0122426806941287</v>
      </c>
      <c r="V9" s="6">
        <f ca="1"/>
        <v>0.98908536409941727</v>
      </c>
      <c r="W9" s="6">
        <f ca="1"/>
        <v>1.0063150378365135</v>
      </c>
      <c r="X9" s="6">
        <f ca="1"/>
        <v>0.98678964823888116</v>
      </c>
      <c r="Y9" s="6">
        <f ca="1"/>
        <v>1.0078047879831011</v>
      </c>
      <c r="Z9" s="6">
        <f ca="1"/>
        <v>0.99994744700092331</v>
      </c>
      <c r="AA9" s="16">
        <f t="shared" ca="1" si="0"/>
        <v>-2.6678769767690125E-2</v>
      </c>
      <c r="AB9" s="16">
        <f t="shared" ca="1" si="1"/>
        <v>0.13536237637825665</v>
      </c>
      <c r="AC9" s="6">
        <f t="shared" ca="1" si="2"/>
        <v>-0.19709147018178053</v>
      </c>
    </row>
    <row r="10" spans="1:30">
      <c r="A10" s="7" t="s">
        <v>28</v>
      </c>
      <c r="B10" s="6">
        <f ca="1"/>
        <v>1.0145813539642707</v>
      </c>
      <c r="C10" s="6">
        <f ca="1"/>
        <v>0.98875370946945484</v>
      </c>
      <c r="D10" s="6">
        <f ca="1"/>
        <v>1.0129373235022276</v>
      </c>
      <c r="E10" s="6">
        <f ca="1"/>
        <v>1.0148207708184003</v>
      </c>
      <c r="F10" s="6">
        <f ca="1"/>
        <v>1.0049031673260425</v>
      </c>
      <c r="G10" s="6">
        <f ca="1"/>
        <v>1.0085515322945207</v>
      </c>
      <c r="H10" s="6">
        <f ca="1"/>
        <v>0.98497078122619408</v>
      </c>
      <c r="I10" s="6">
        <f ca="1"/>
        <v>0.98438921375036215</v>
      </c>
      <c r="J10" s="6">
        <f ca="1"/>
        <v>1.0012175030109167</v>
      </c>
      <c r="K10" s="6">
        <f ca="1"/>
        <v>0.99181095989843426</v>
      </c>
      <c r="L10" s="6">
        <f ca="1"/>
        <v>0.97279871739554546</v>
      </c>
      <c r="M10" s="6">
        <f ca="1"/>
        <v>1.0142441521087151</v>
      </c>
      <c r="N10" s="6">
        <f ca="1"/>
        <v>1.0033813965401188</v>
      </c>
      <c r="O10" s="6">
        <f ca="1"/>
        <v>1.024316947284257</v>
      </c>
      <c r="P10" s="6">
        <f ca="1"/>
        <v>1.0095978369404204</v>
      </c>
      <c r="Q10" s="6">
        <f ca="1"/>
        <v>0.99994234561038264</v>
      </c>
      <c r="R10" s="6">
        <f ca="1"/>
        <v>1.0032844659270181</v>
      </c>
      <c r="S10" s="6">
        <f ca="1"/>
        <v>0.99711555292740017</v>
      </c>
      <c r="T10" s="6">
        <f ca="1"/>
        <v>0.98228115821625217</v>
      </c>
      <c r="U10" s="6">
        <f ca="1"/>
        <v>1.0016354477079115</v>
      </c>
      <c r="V10" s="6">
        <f ca="1"/>
        <v>0.98521487568923938</v>
      </c>
      <c r="W10" s="6">
        <f ca="1"/>
        <v>1.0140591295353927</v>
      </c>
      <c r="X10" s="6">
        <f ca="1"/>
        <v>1.0186026906479506</v>
      </c>
      <c r="Y10" s="6">
        <f ca="1"/>
        <v>1.0159622984250785</v>
      </c>
      <c r="Z10" s="6">
        <f ca="1"/>
        <v>0.99543855894068334</v>
      </c>
      <c r="AA10" s="16">
        <f t="shared" ca="1" si="0"/>
        <v>4.3547511606772726E-2</v>
      </c>
      <c r="AB10" s="16">
        <f t="shared" ca="1" si="1"/>
        <v>9.6437799096056764E-2</v>
      </c>
      <c r="AC10" s="6">
        <f t="shared" ca="1" si="2"/>
        <v>0.45156061228022504</v>
      </c>
    </row>
    <row r="11" spans="1:30">
      <c r="A11" s="7" t="s">
        <v>29</v>
      </c>
      <c r="B11" s="6">
        <f ca="1"/>
        <v>1.0069422558602394</v>
      </c>
      <c r="C11" s="6">
        <f ca="1"/>
        <v>0.99006927536342171</v>
      </c>
      <c r="D11" s="6">
        <f ca="1"/>
        <v>1.0113164038636517</v>
      </c>
      <c r="E11" s="6">
        <f ca="1"/>
        <v>1.0239803705778363</v>
      </c>
      <c r="F11" s="6">
        <f ca="1"/>
        <v>0.99928300884569865</v>
      </c>
      <c r="G11" s="6">
        <f ca="1"/>
        <v>0.99824235278313167</v>
      </c>
      <c r="H11" s="6">
        <f ca="1"/>
        <v>0.97486943561358586</v>
      </c>
      <c r="I11" s="6">
        <f ca="1"/>
        <v>0.97289231793253206</v>
      </c>
      <c r="J11" s="6">
        <f ca="1"/>
        <v>0.99905341754213672</v>
      </c>
      <c r="K11" s="6">
        <f ca="1"/>
        <v>0.98037426623241175</v>
      </c>
      <c r="L11" s="6">
        <f ca="1"/>
        <v>0.95550605676431055</v>
      </c>
      <c r="M11" s="6">
        <f ca="1"/>
        <v>1.0284557568537021</v>
      </c>
      <c r="N11" s="6">
        <f ca="1"/>
        <v>0.99081652694912781</v>
      </c>
      <c r="O11" s="6">
        <f ca="1"/>
        <v>1.0339623175664099</v>
      </c>
      <c r="P11" s="6">
        <f ca="1"/>
        <v>1.0079663594897386</v>
      </c>
      <c r="Q11" s="6">
        <f ca="1"/>
        <v>1.00093602942064</v>
      </c>
      <c r="R11" s="6">
        <f ca="1"/>
        <v>0.99342944659257792</v>
      </c>
      <c r="S11" s="6">
        <f ca="1"/>
        <v>0.99454167063001775</v>
      </c>
      <c r="T11" s="6">
        <f ca="1"/>
        <v>0.9941637728749193</v>
      </c>
      <c r="U11" s="6">
        <f ca="1"/>
        <v>0.99449287352913907</v>
      </c>
      <c r="V11" s="6">
        <f ca="1"/>
        <v>0.98771029850063896</v>
      </c>
      <c r="W11" s="6">
        <f ca="1"/>
        <v>1.0286025405829777</v>
      </c>
      <c r="X11" s="6">
        <f ca="1"/>
        <v>1.0197690508620463</v>
      </c>
      <c r="Y11" s="6">
        <f ca="1"/>
        <v>1.014971720689283</v>
      </c>
      <c r="Z11" s="6">
        <f ca="1"/>
        <v>0.98792288055021005</v>
      </c>
      <c r="AA11" s="16">
        <f t="shared" ca="1" si="0"/>
        <v>-1.3924540576250033E-2</v>
      </c>
      <c r="AB11" s="16">
        <f t="shared" ca="1" si="1"/>
        <v>0.13619461746467112</v>
      </c>
      <c r="AC11" s="6">
        <f t="shared" ca="1" si="2"/>
        <v>-0.10224002119512585</v>
      </c>
    </row>
    <row r="12" spans="1:30">
      <c r="A12" s="7" t="s">
        <v>30</v>
      </c>
      <c r="B12" s="6">
        <f ca="1"/>
        <v>1.0189271907264466</v>
      </c>
      <c r="C12" s="6">
        <f ca="1"/>
        <v>0.99559097244163564</v>
      </c>
      <c r="D12" s="6">
        <f ca="1"/>
        <v>1.0039804955858249</v>
      </c>
      <c r="E12" s="6">
        <f ca="1"/>
        <v>1.0179375882968977</v>
      </c>
      <c r="F12" s="6">
        <f ca="1"/>
        <v>0.9998049269453787</v>
      </c>
      <c r="G12" s="6">
        <f ca="1"/>
        <v>1.0067630659479452</v>
      </c>
      <c r="H12" s="6">
        <f ca="1"/>
        <v>0.9688240609018236</v>
      </c>
      <c r="I12" s="6">
        <f ca="1"/>
        <v>0.96535591031660051</v>
      </c>
      <c r="J12" s="6">
        <f ca="1"/>
        <v>1.0026784600973491</v>
      </c>
      <c r="K12" s="6">
        <f ca="1"/>
        <v>0.99250443431305324</v>
      </c>
      <c r="L12" s="6">
        <f ca="1"/>
        <v>0.96159785908209783</v>
      </c>
      <c r="M12" s="6">
        <f ca="1"/>
        <v>1.0283987195602653</v>
      </c>
      <c r="N12" s="6">
        <f ca="1"/>
        <v>1.0051045457827188</v>
      </c>
      <c r="O12" s="6">
        <f ca="1"/>
        <v>1.0233089958320181</v>
      </c>
      <c r="P12" s="6">
        <f ca="1"/>
        <v>1.0105680629075866</v>
      </c>
      <c r="Q12" s="6">
        <f ca="1"/>
        <v>0.99317115899637276</v>
      </c>
      <c r="R12" s="6">
        <f ca="1"/>
        <v>0.98734484814892265</v>
      </c>
      <c r="S12" s="6">
        <f ca="1"/>
        <v>1.0015613174946403</v>
      </c>
      <c r="T12" s="6">
        <f ca="1"/>
        <v>0.96166551326076988</v>
      </c>
      <c r="U12" s="6">
        <f ca="1"/>
        <v>1.00552852536958</v>
      </c>
      <c r="V12" s="6">
        <f ca="1"/>
        <v>0.9844981223725815</v>
      </c>
      <c r="W12" s="6">
        <f ca="1"/>
        <v>1.0084422882668158</v>
      </c>
      <c r="X12" s="6">
        <f ca="1"/>
        <v>1.0248532067687461</v>
      </c>
      <c r="Y12" s="6">
        <f ca="1"/>
        <v>1.0232026550018856</v>
      </c>
      <c r="Z12" s="6">
        <f ca="1"/>
        <v>0.99665779631901019</v>
      </c>
      <c r="AA12" s="16">
        <f t="shared" ca="1" si="0"/>
        <v>-1.6209820582983814E-2</v>
      </c>
      <c r="AB12" s="16">
        <f t="shared" ca="1" si="1"/>
        <v>0.14073541451347729</v>
      </c>
      <c r="AC12" s="6">
        <f t="shared" ca="1" si="2"/>
        <v>-0.11517939986194099</v>
      </c>
    </row>
    <row r="13" spans="1:30">
      <c r="A13" s="7" t="s">
        <v>31</v>
      </c>
      <c r="B13" s="6">
        <f ca="1"/>
        <v>0.99284061885686636</v>
      </c>
      <c r="C13" s="6">
        <f ca="1"/>
        <v>0.99306662567243276</v>
      </c>
      <c r="D13" s="6">
        <f ca="1"/>
        <v>1.0073601470714666</v>
      </c>
      <c r="E13" s="6">
        <f ca="1"/>
        <v>0.99673560791906368</v>
      </c>
      <c r="F13" s="6">
        <f ca="1"/>
        <v>0.99457095040906096</v>
      </c>
      <c r="G13" s="6">
        <f ca="1"/>
        <v>0.99019788079839655</v>
      </c>
      <c r="H13" s="6">
        <f ca="1"/>
        <v>0.99925813935716068</v>
      </c>
      <c r="I13" s="6">
        <f ca="1"/>
        <v>0.99339612790842524</v>
      </c>
      <c r="J13" s="6">
        <f ca="1"/>
        <v>0.99565880763152526</v>
      </c>
      <c r="K13" s="6">
        <f ca="1"/>
        <v>0.99892742097092369</v>
      </c>
      <c r="L13" s="6">
        <f ca="1"/>
        <v>0.97419778017633663</v>
      </c>
      <c r="M13" s="6">
        <f ca="1"/>
        <v>1.0017601028897198</v>
      </c>
      <c r="N13" s="6">
        <f ca="1"/>
        <v>0.99149752428845028</v>
      </c>
      <c r="O13" s="6">
        <f ca="1"/>
        <v>1.0116056350490046</v>
      </c>
      <c r="P13" s="6">
        <f ca="1"/>
        <v>1.0086615451383889</v>
      </c>
      <c r="Q13" s="6">
        <f ca="1"/>
        <v>0.99895527141934337</v>
      </c>
      <c r="R13" s="6">
        <f ca="1"/>
        <v>0.99878789531034262</v>
      </c>
      <c r="S13" s="6">
        <f ca="1"/>
        <v>1.0036236327541728</v>
      </c>
      <c r="T13" s="6">
        <f ca="1"/>
        <v>0.99221396267306372</v>
      </c>
      <c r="U13" s="6">
        <f ca="1"/>
        <v>1.0019526484069095</v>
      </c>
      <c r="V13" s="6">
        <f ca="1"/>
        <v>1.0010262109968466</v>
      </c>
      <c r="W13" s="6">
        <f ca="1"/>
        <v>0.99306736295662701</v>
      </c>
      <c r="X13" s="6">
        <f ca="1"/>
        <v>0.99908216309198639</v>
      </c>
      <c r="Y13" s="6">
        <f ca="1"/>
        <v>1.0096194729684782</v>
      </c>
      <c r="Z13" s="6">
        <f ca="1"/>
        <v>1.0033372495536645</v>
      </c>
      <c r="AA13" s="16">
        <f t="shared" ca="1" si="0"/>
        <v>-4.8175226842782193E-2</v>
      </c>
      <c r="AB13" s="16">
        <f t="shared" ca="1" si="1"/>
        <v>5.5934637888959284E-2</v>
      </c>
      <c r="AC13" s="6">
        <f t="shared" ca="1" si="2"/>
        <v>-0.8612771738760342</v>
      </c>
    </row>
    <row r="14" spans="1:30">
      <c r="A14" s="7" t="s">
        <v>32</v>
      </c>
      <c r="B14" s="6">
        <f ca="1"/>
        <v>1.0147771581581542</v>
      </c>
      <c r="C14" s="6">
        <f ca="1"/>
        <v>0.99152261327848712</v>
      </c>
      <c r="D14" s="6">
        <f ca="1"/>
        <v>1.0101885357276295</v>
      </c>
      <c r="E14" s="6">
        <f ca="1"/>
        <v>1.0172364500829216</v>
      </c>
      <c r="F14" s="6">
        <f ca="1"/>
        <v>1.0025602565363916</v>
      </c>
      <c r="G14" s="6">
        <f ca="1"/>
        <v>1.0060078418424776</v>
      </c>
      <c r="H14" s="6">
        <f ca="1"/>
        <v>0.97939226102146693</v>
      </c>
      <c r="I14" s="6">
        <f ca="1"/>
        <v>0.9773012399903741</v>
      </c>
      <c r="J14" s="6">
        <f ca="1"/>
        <v>0.99963891536174343</v>
      </c>
      <c r="K14" s="6">
        <f ca="1"/>
        <v>0.98909293753640193</v>
      </c>
      <c r="L14" s="6">
        <f ca="1"/>
        <v>0.96707147523015258</v>
      </c>
      <c r="M14" s="6">
        <f ca="1"/>
        <v>1.0213461384256604</v>
      </c>
      <c r="N14" s="6">
        <f ca="1"/>
        <v>0.99920254914211271</v>
      </c>
      <c r="O14" s="6">
        <f ca="1"/>
        <v>1.0259120598074385</v>
      </c>
      <c r="P14" s="6">
        <f ca="1"/>
        <v>1.0095969728758876</v>
      </c>
      <c r="Q14" s="6">
        <f ca="1"/>
        <v>0.99939952969866719</v>
      </c>
      <c r="R14" s="6">
        <f ca="1"/>
        <v>0.99752759257663692</v>
      </c>
      <c r="S14" s="6">
        <f ca="1"/>
        <v>0.99822794218201272</v>
      </c>
      <c r="T14" s="6">
        <f ca="1"/>
        <v>0.97886909029117009</v>
      </c>
      <c r="U14" s="6">
        <f ca="1"/>
        <v>0.99998517811025578</v>
      </c>
      <c r="V14" s="6">
        <f ca="1"/>
        <v>0.98532416944808521</v>
      </c>
      <c r="W14" s="6">
        <f ca="1"/>
        <v>1.0161361883111555</v>
      </c>
      <c r="X14" s="6">
        <f ca="1"/>
        <v>1.0214271348324622</v>
      </c>
      <c r="Y14" s="6">
        <f ca="1"/>
        <v>1.0193010538346441</v>
      </c>
      <c r="Z14" s="6">
        <f ca="1"/>
        <v>0.99423748979739557</v>
      </c>
      <c r="AA14" s="16">
        <f t="shared" ca="1" si="0"/>
        <v>1.8500213495657558E-2</v>
      </c>
      <c r="AB14" s="16">
        <f t="shared" ca="1" si="1"/>
        <v>0.11282872462542028</v>
      </c>
      <c r="AC14" s="6">
        <f t="shared" ca="1" si="2"/>
        <v>0.16396723048209894</v>
      </c>
    </row>
    <row r="15" spans="1:30">
      <c r="A15" s="7" t="s">
        <v>33</v>
      </c>
      <c r="B15" s="6">
        <f ca="1"/>
        <v>1.0081346826218098</v>
      </c>
      <c r="C15" s="6">
        <f ca="1"/>
        <v>0.98738837427859683</v>
      </c>
      <c r="D15" s="6">
        <f ca="1"/>
        <v>1.0150413763787693</v>
      </c>
      <c r="E15" s="6">
        <f ca="1"/>
        <v>1.0184702923748861</v>
      </c>
      <c r="F15" s="6">
        <f ca="1"/>
        <v>0.99982578789931997</v>
      </c>
      <c r="G15" s="6">
        <f ca="1"/>
        <v>0.99849323004642232</v>
      </c>
      <c r="H15" s="6">
        <f ca="1"/>
        <v>0.98170201985368033</v>
      </c>
      <c r="I15" s="6">
        <f ca="1"/>
        <v>0.98007672653037137</v>
      </c>
      <c r="J15" s="6">
        <f ca="1"/>
        <v>0.99977025342627535</v>
      </c>
      <c r="K15" s="6">
        <f ca="1"/>
        <v>0.98837577889862105</v>
      </c>
      <c r="L15" s="6">
        <f ca="1"/>
        <v>0.96555895371572165</v>
      </c>
      <c r="M15" s="6">
        <f ca="1"/>
        <v>1.0156761597688821</v>
      </c>
      <c r="N15" s="6">
        <f ca="1"/>
        <v>0.99677508415962834</v>
      </c>
      <c r="O15" s="6">
        <f ca="1"/>
        <v>1.0284303841399429</v>
      </c>
      <c r="P15" s="6">
        <f ca="1"/>
        <v>1.0085774058052368</v>
      </c>
      <c r="Q15" s="6">
        <f ca="1"/>
        <v>1.0023634204281295</v>
      </c>
      <c r="R15" s="6">
        <f ca="1"/>
        <v>0.99872933116461193</v>
      </c>
      <c r="S15" s="6">
        <f ca="1"/>
        <v>0.99797953799418393</v>
      </c>
      <c r="T15" s="6">
        <f ca="1"/>
        <v>0.99518820822091769</v>
      </c>
      <c r="U15" s="6">
        <f ca="1"/>
        <v>0.99817997156000615</v>
      </c>
      <c r="V15" s="6">
        <f ca="1"/>
        <v>0.98443098674349394</v>
      </c>
      <c r="W15" s="6">
        <f ca="1"/>
        <v>1.0215690050942474</v>
      </c>
      <c r="X15" s="6">
        <f ca="1"/>
        <v>1.0155430383236652</v>
      </c>
      <c r="Y15" s="6">
        <f ca="1"/>
        <v>1.0144556264656956</v>
      </c>
      <c r="Z15" s="6">
        <f ca="1"/>
        <v>0.99411684323990523</v>
      </c>
      <c r="AA15" s="16">
        <f t="shared" ca="1" si="0"/>
        <v>1.2315976033086207E-2</v>
      </c>
      <c r="AB15" s="16">
        <f t="shared" ca="1" si="1"/>
        <v>0.10622351842975333</v>
      </c>
      <c r="AC15" s="6">
        <f t="shared" ca="1" si="2"/>
        <v>0.115943966224682</v>
      </c>
    </row>
    <row r="16" spans="1:30">
      <c r="A16" s="7" t="s">
        <v>34</v>
      </c>
      <c r="B16" s="6">
        <f ca="1"/>
        <v>1.0038834022718277</v>
      </c>
      <c r="C16" s="6">
        <f ca="1"/>
        <v>0.98169043197837624</v>
      </c>
      <c r="D16" s="6">
        <f ca="1"/>
        <v>1.0154851718975904</v>
      </c>
      <c r="E16" s="6">
        <f ca="1"/>
        <v>1.0113342032712889</v>
      </c>
      <c r="F16" s="6">
        <f ca="1"/>
        <v>1.0004554725132175</v>
      </c>
      <c r="G16" s="6">
        <f ca="1"/>
        <v>0.99847644753146647</v>
      </c>
      <c r="H16" s="6">
        <f ca="1"/>
        <v>0.98888262780990366</v>
      </c>
      <c r="I16" s="6">
        <f ca="1"/>
        <v>0.98457947792029421</v>
      </c>
      <c r="J16" s="6">
        <f ca="1"/>
        <v>1.0031059624246357</v>
      </c>
      <c r="K16" s="6">
        <f ca="1"/>
        <v>0.99495430650133865</v>
      </c>
      <c r="L16" s="6">
        <f ca="1"/>
        <v>0.96582976293805944</v>
      </c>
      <c r="M16" s="6">
        <f ca="1"/>
        <v>1.0052151042969442</v>
      </c>
      <c r="N16" s="6">
        <f ca="1"/>
        <v>1.0059610058419359</v>
      </c>
      <c r="O16" s="6">
        <f ca="1"/>
        <v>1.0252528025370242</v>
      </c>
      <c r="P16" s="6">
        <f ca="1"/>
        <v>1.0095132644506597</v>
      </c>
      <c r="Q16" s="6">
        <f ca="1"/>
        <v>0.99782287357337318</v>
      </c>
      <c r="R16" s="6">
        <f ca="1"/>
        <v>0.99963521418583556</v>
      </c>
      <c r="S16" s="6">
        <f ca="1"/>
        <v>0.99878614101012231</v>
      </c>
      <c r="T16" s="6">
        <f ca="1"/>
        <v>0.99065934697910185</v>
      </c>
      <c r="U16" s="6">
        <f ca="1"/>
        <v>1.0050659421688242</v>
      </c>
      <c r="V16" s="6">
        <f ca="1"/>
        <v>0.98961103657886862</v>
      </c>
      <c r="W16" s="6">
        <f ca="1"/>
        <v>1.0057086081222235</v>
      </c>
      <c r="X16" s="6">
        <f ca="1"/>
        <v>1.0073640458865487</v>
      </c>
      <c r="Y16" s="6">
        <f ca="1"/>
        <v>1.0118534299872444</v>
      </c>
      <c r="Z16" s="6">
        <f ca="1"/>
        <v>0.99806818638578465</v>
      </c>
      <c r="AA16" s="16">
        <f t="shared" ca="1" si="0"/>
        <v>-2.579520662803314E-3</v>
      </c>
      <c r="AB16" s="16">
        <f t="shared" ca="1" si="1"/>
        <v>8.7508703480042582E-2</v>
      </c>
      <c r="AC16" s="6">
        <f t="shared" ca="1" si="2"/>
        <v>-2.9477304087719744E-2</v>
      </c>
    </row>
    <row r="17" spans="1:29">
      <c r="A17" s="7" t="s">
        <v>35</v>
      </c>
      <c r="B17" s="6">
        <f ca="1"/>
        <v>1.0026598584835191</v>
      </c>
      <c r="C17" s="6">
        <f ca="1"/>
        <v>0.9862684152225013</v>
      </c>
      <c r="D17" s="6">
        <f ca="1"/>
        <v>1.0150142060320133</v>
      </c>
      <c r="E17" s="6">
        <f ca="1"/>
        <v>1.0061974117060708</v>
      </c>
      <c r="F17" s="6">
        <f ca="1"/>
        <v>0.99708440931153486</v>
      </c>
      <c r="G17" s="6">
        <f ca="1"/>
        <v>0.99427603823106958</v>
      </c>
      <c r="H17" s="6">
        <f ca="1"/>
        <v>0.98959505287908867</v>
      </c>
      <c r="I17" s="6">
        <f ca="1"/>
        <v>0.98436536281549503</v>
      </c>
      <c r="J17" s="6">
        <f ca="1"/>
        <v>0.99747576124082771</v>
      </c>
      <c r="K17" s="6">
        <f ca="1"/>
        <v>0.99439366210296554</v>
      </c>
      <c r="L17" s="6">
        <f ca="1"/>
        <v>0.9650340226048415</v>
      </c>
      <c r="M17" s="6">
        <f ca="1"/>
        <v>1.0077880440135527</v>
      </c>
      <c r="N17" s="6">
        <f ca="1"/>
        <v>0.99714719987152256</v>
      </c>
      <c r="O17" s="6">
        <f ca="1"/>
        <v>1.0222248440082806</v>
      </c>
      <c r="P17" s="6">
        <f ca="1"/>
        <v>1.0114969716722866</v>
      </c>
      <c r="Q17" s="6">
        <f ca="1"/>
        <v>0.99902837849973614</v>
      </c>
      <c r="R17" s="6">
        <f ca="1"/>
        <v>1.0000612132422397</v>
      </c>
      <c r="S17" s="6">
        <f ca="1"/>
        <v>1.0029443106971103</v>
      </c>
      <c r="T17" s="6">
        <f ca="1"/>
        <v>0.98722461477447832</v>
      </c>
      <c r="U17" s="6">
        <f ca="1"/>
        <v>1.0021023938675133</v>
      </c>
      <c r="V17" s="6">
        <f ca="1"/>
        <v>0.9899737225795131</v>
      </c>
      <c r="W17" s="6">
        <f ca="1"/>
        <v>1.0035708632824663</v>
      </c>
      <c r="X17" s="6">
        <f ca="1"/>
        <v>1.0087823228364892</v>
      </c>
      <c r="Y17" s="6">
        <f ca="1"/>
        <v>1.0171584939552636</v>
      </c>
      <c r="Z17" s="6">
        <f ca="1"/>
        <v>1.0007389491666419</v>
      </c>
      <c r="AA17" s="16">
        <f t="shared" ca="1" si="0"/>
        <v>-1.8958145826647677E-2</v>
      </c>
      <c r="AB17" s="16">
        <f t="shared" ca="1" si="1"/>
        <v>8.6574355769314632E-2</v>
      </c>
      <c r="AC17" s="6">
        <f t="shared" ca="1" si="2"/>
        <v>-0.21898107884468015</v>
      </c>
    </row>
    <row r="18" spans="1:29">
      <c r="A18" s="7" t="s">
        <v>36</v>
      </c>
      <c r="B18" s="6">
        <f ca="1"/>
        <v>1.0227021141236534</v>
      </c>
      <c r="C18" s="6">
        <f ca="1"/>
        <v>0.98243856681531139</v>
      </c>
      <c r="D18" s="6">
        <f ca="1"/>
        <v>1.0157162659535586</v>
      </c>
      <c r="E18" s="6">
        <f ca="1"/>
        <v>1.020273834088868</v>
      </c>
      <c r="F18" s="6">
        <f ca="1"/>
        <v>1.0110108246853255</v>
      </c>
      <c r="G18" s="6">
        <f ca="1"/>
        <v>1.0172466640854461</v>
      </c>
      <c r="H18" s="6">
        <f ca="1"/>
        <v>0.98148774770851666</v>
      </c>
      <c r="I18" s="6">
        <f ca="1"/>
        <v>0.98178341679200076</v>
      </c>
      <c r="J18" s="6">
        <f ca="1"/>
        <v>1.0054857686056924</v>
      </c>
      <c r="K18" s="6">
        <f ca="1"/>
        <v>0.99082247554762737</v>
      </c>
      <c r="L18" s="6">
        <f ca="1"/>
        <v>0.97313655899325746</v>
      </c>
      <c r="M18" s="6">
        <f ca="1"/>
        <v>1.0151164131578074</v>
      </c>
      <c r="N18" s="6">
        <f ca="1"/>
        <v>1.0157554798927906</v>
      </c>
      <c r="O18" s="6">
        <f ca="1"/>
        <v>1.0285648439131765</v>
      </c>
      <c r="P18" s="6">
        <f ca="1"/>
        <v>1.0101466033482194</v>
      </c>
      <c r="Q18" s="6">
        <f ca="1"/>
        <v>0.99829662743063996</v>
      </c>
      <c r="R18" s="6">
        <f ca="1"/>
        <v>1.0048629029172953</v>
      </c>
      <c r="S18" s="6">
        <f ca="1"/>
        <v>0.99416319809316867</v>
      </c>
      <c r="T18" s="6">
        <f ca="1"/>
        <v>0.97367857139061031</v>
      </c>
      <c r="U18" s="6">
        <f ca="1"/>
        <v>1.0061165917643413</v>
      </c>
      <c r="V18" s="6">
        <f ca="1"/>
        <v>0.97977639581299947</v>
      </c>
      <c r="W18" s="6">
        <f ca="1"/>
        <v>1.0159537918603436</v>
      </c>
      <c r="X18" s="6">
        <f ca="1"/>
        <v>1.0233156660893972</v>
      </c>
      <c r="Y18" s="6">
        <f ca="1"/>
        <v>1.0181544450097677</v>
      </c>
      <c r="Z18" s="6">
        <f ca="1"/>
        <v>0.99283600045787657</v>
      </c>
      <c r="AA18" s="16">
        <f t="shared" ca="1" si="0"/>
        <v>7.815895196244127E-2</v>
      </c>
      <c r="AB18" s="16">
        <f t="shared" ca="1" si="1"/>
        <v>0.12259681989640296</v>
      </c>
      <c r="AC18" s="6">
        <f t="shared" ca="1" si="2"/>
        <v>0.63752837984286481</v>
      </c>
    </row>
    <row r="19" spans="1:29">
      <c r="A19" s="7" t="s">
        <v>37</v>
      </c>
      <c r="B19" s="6">
        <f ca="1"/>
        <v>1.0231179627599387</v>
      </c>
      <c r="C19" s="6">
        <f ca="1"/>
        <v>0.98719232182652794</v>
      </c>
      <c r="D19" s="6">
        <f ca="1"/>
        <v>1.0109642414902953</v>
      </c>
      <c r="E19" s="6">
        <f ca="1"/>
        <v>1.0211848927824043</v>
      </c>
      <c r="F19" s="6">
        <f ca="1"/>
        <v>1.0072130628686957</v>
      </c>
      <c r="G19" s="6">
        <f ca="1"/>
        <v>1.014451208944501</v>
      </c>
      <c r="H19" s="6">
        <f ca="1"/>
        <v>0.97365150994639305</v>
      </c>
      <c r="I19" s="6">
        <f ca="1"/>
        <v>0.97273474870670285</v>
      </c>
      <c r="J19" s="6">
        <f ca="1"/>
        <v>1.0051838137657119</v>
      </c>
      <c r="K19" s="6">
        <f ca="1"/>
        <v>0.99080343618823963</v>
      </c>
      <c r="L19" s="6">
        <f ca="1"/>
        <v>0.96697275527038407</v>
      </c>
      <c r="M19" s="6">
        <f ca="1"/>
        <v>1.0227101835246275</v>
      </c>
      <c r="N19" s="6">
        <f ca="1"/>
        <v>1.0135979330610649</v>
      </c>
      <c r="O19" s="6">
        <f ca="1"/>
        <v>1.0277315867383914</v>
      </c>
      <c r="P19" s="6">
        <f ca="1"/>
        <v>1.0106064095996654</v>
      </c>
      <c r="Q19" s="6">
        <f ca="1"/>
        <v>0.99566510832649602</v>
      </c>
      <c r="R19" s="6">
        <f ca="1"/>
        <v>0.9966595302850898</v>
      </c>
      <c r="S19" s="6">
        <f ca="1"/>
        <v>0.99674013698121378</v>
      </c>
      <c r="T19" s="6">
        <f ca="1"/>
        <v>0.96541294861536842</v>
      </c>
      <c r="U19" s="6">
        <f ca="1"/>
        <v>1.0069444912656802</v>
      </c>
      <c r="V19" s="6">
        <f ca="1"/>
        <v>0.98015986510158837</v>
      </c>
      <c r="W19" s="6">
        <f ca="1"/>
        <v>1.0139547011968331</v>
      </c>
      <c r="X19" s="6">
        <f ca="1"/>
        <v>1.0258432655214291</v>
      </c>
      <c r="Y19" s="6">
        <f ca="1"/>
        <v>1.0213073636426167</v>
      </c>
      <c r="Z19" s="6">
        <f ca="1"/>
        <v>0.9936019265608762</v>
      </c>
      <c r="AA19" s="16">
        <f t="shared" ca="1" si="0"/>
        <v>4.0810093728339325E-2</v>
      </c>
      <c r="AB19" s="16">
        <f t="shared" ca="1" si="1"/>
        <v>0.13735687899561236</v>
      </c>
      <c r="AC19" s="6">
        <f t="shared" ca="1" si="2"/>
        <v>0.29710993746183573</v>
      </c>
    </row>
    <row r="20" spans="1:29">
      <c r="A20" s="7" t="s">
        <v>38</v>
      </c>
      <c r="B20" s="6">
        <f ca="1"/>
        <v>1.0001116500102558</v>
      </c>
      <c r="C20" s="6">
        <f ca="1"/>
        <v>0.97751605159774424</v>
      </c>
      <c r="D20" s="6">
        <f ca="1"/>
        <v>1.0203273130278712</v>
      </c>
      <c r="E20" s="6">
        <f ca="1"/>
        <v>1.0190194768587455</v>
      </c>
      <c r="F20" s="6">
        <f ca="1"/>
        <v>0.99682633149181343</v>
      </c>
      <c r="G20" s="6">
        <f ca="1"/>
        <v>0.99081125035807327</v>
      </c>
      <c r="H20" s="6">
        <f ca="1"/>
        <v>0.98436259422961825</v>
      </c>
      <c r="I20" s="6">
        <f ca="1"/>
        <v>0.97975286008311224</v>
      </c>
      <c r="J20" s="6">
        <f ca="1"/>
        <v>1.0038883066385569</v>
      </c>
      <c r="K20" s="6">
        <f ca="1"/>
        <v>0.99202903406205534</v>
      </c>
      <c r="L20" s="6">
        <f ca="1"/>
        <v>0.95671828679960158</v>
      </c>
      <c r="M20" s="6">
        <f ca="1"/>
        <v>1.0054819684489764</v>
      </c>
      <c r="N20" s="6">
        <f ca="1"/>
        <v>1.002084857445791</v>
      </c>
      <c r="O20" s="6">
        <f ca="1"/>
        <v>1.0336303288993967</v>
      </c>
      <c r="P20" s="6">
        <f ca="1"/>
        <v>1.0086314379545684</v>
      </c>
      <c r="Q20" s="6">
        <f ca="1"/>
        <v>1.0011514692884358</v>
      </c>
      <c r="R20" s="6">
        <f ca="1"/>
        <v>0.99637124083503514</v>
      </c>
      <c r="S20" s="6">
        <f ca="1"/>
        <v>0.99818303003734488</v>
      </c>
      <c r="T20" s="6">
        <f ca="1"/>
        <v>1.0056295232414962</v>
      </c>
      <c r="U20" s="6">
        <f ca="1"/>
        <v>1.0019969351190345</v>
      </c>
      <c r="V20" s="6">
        <f ca="1"/>
        <v>0.9858970947340826</v>
      </c>
      <c r="W20" s="6">
        <f ca="1"/>
        <v>1.0170472466843457</v>
      </c>
      <c r="X20" s="6">
        <f ca="1"/>
        <v>1.0060506461350456</v>
      </c>
      <c r="Y20" s="6">
        <f ca="1"/>
        <v>1.0099288101503205</v>
      </c>
      <c r="Z20" s="6">
        <f ca="1"/>
        <v>0.99611277516728891</v>
      </c>
      <c r="AA20" s="16">
        <f t="shared" ca="1" si="0"/>
        <v>-1.3324754686232065E-2</v>
      </c>
      <c r="AB20" s="16">
        <f t="shared" ca="1" si="1"/>
        <v>0.11316147799349077</v>
      </c>
      <c r="AC20" s="6">
        <f t="shared" ca="1" si="2"/>
        <v>-0.11774991739678874</v>
      </c>
    </row>
    <row r="21" spans="1:29">
      <c r="A21" s="7" t="s">
        <v>39</v>
      </c>
      <c r="B21" s="6">
        <f ca="1"/>
        <v>0.94201950134153511</v>
      </c>
      <c r="C21" s="6">
        <f ca="1"/>
        <v>0.94109065647794377</v>
      </c>
      <c r="D21" s="6">
        <f ca="1"/>
        <v>1.0401564922122979</v>
      </c>
      <c r="E21" s="6">
        <f ca="1"/>
        <v>1.0083741395216805</v>
      </c>
      <c r="F21" s="6">
        <f ca="1"/>
        <v>0.9824758955591526</v>
      </c>
      <c r="G21" s="6">
        <f ca="1"/>
        <v>0.93889684813753582</v>
      </c>
      <c r="H21" s="6">
        <f ca="1"/>
        <v>1.0205233844510566</v>
      </c>
      <c r="I21" s="6">
        <f ca="1"/>
        <v>1.0011961722488039</v>
      </c>
      <c r="J21" s="6">
        <f ca="1"/>
        <v>0.99522102747909214</v>
      </c>
      <c r="K21" s="6">
        <f ca="1"/>
        <v>1.0086284513805523</v>
      </c>
      <c r="L21" s="6">
        <f ca="1"/>
        <v>0.93022390835378999</v>
      </c>
      <c r="M21" s="6">
        <f ca="1"/>
        <v>0.95249900039984003</v>
      </c>
      <c r="N21" s="6">
        <f ca="1"/>
        <v>0.99143648728066491</v>
      </c>
      <c r="O21" s="6">
        <f ca="1"/>
        <v>1.0511474299263273</v>
      </c>
      <c r="P21" s="6">
        <f ca="1"/>
        <v>1.0078949488439539</v>
      </c>
      <c r="Q21" s="6">
        <f ca="1"/>
        <v>1.0293341859163936</v>
      </c>
      <c r="R21" s="6">
        <f ca="1"/>
        <v>0.98120826215250811</v>
      </c>
      <c r="S21" s="6">
        <f ca="1"/>
        <v>1.0039569484013928</v>
      </c>
      <c r="T21" s="6">
        <f ca="1"/>
        <v>1.0450890745703927</v>
      </c>
      <c r="U21" s="6">
        <f ca="1"/>
        <v>1.0174988686076332</v>
      </c>
      <c r="V21" s="6">
        <f ca="1"/>
        <v>0.99792438843587838</v>
      </c>
      <c r="W21" s="6">
        <f ca="1"/>
        <v>0.99650869113058982</v>
      </c>
      <c r="X21" s="6">
        <f ca="1"/>
        <v>0.95281401416324996</v>
      </c>
      <c r="Y21" s="6">
        <f ca="1"/>
        <v>1.0010952902519168</v>
      </c>
      <c r="Z21" s="6">
        <f ca="1"/>
        <v>1.0078930915911222</v>
      </c>
      <c r="AA21" s="16">
        <f t="shared" ca="1" si="0"/>
        <v>-0.15601073228191886</v>
      </c>
      <c r="AB21" s="16">
        <f t="shared" ca="1" si="1"/>
        <v>0.24572243603442562</v>
      </c>
      <c r="AC21" s="6">
        <f t="shared" ca="1" si="2"/>
        <v>-0.63490633903719651</v>
      </c>
    </row>
    <row r="22" spans="1:29">
      <c r="A22" s="7" t="s">
        <v>40</v>
      </c>
      <c r="B22" s="6">
        <f ca="1"/>
        <v>0.99892009370538482</v>
      </c>
      <c r="C22" s="6">
        <f ca="1"/>
        <v>0.99968990554554638</v>
      </c>
      <c r="D22" s="6">
        <f ca="1"/>
        <v>1.0027466460654326</v>
      </c>
      <c r="E22" s="6">
        <f ca="1"/>
        <v>0.99663029831877548</v>
      </c>
      <c r="F22" s="6">
        <f ca="1"/>
        <v>0.99618291579011098</v>
      </c>
      <c r="G22" s="6">
        <f ca="1"/>
        <v>0.99671303759244245</v>
      </c>
      <c r="H22" s="6">
        <f ca="1"/>
        <v>0.99728253089550856</v>
      </c>
      <c r="I22" s="6">
        <f ca="1"/>
        <v>0.99309024364590481</v>
      </c>
      <c r="J22" s="6">
        <f ca="1"/>
        <v>0.99641185870108284</v>
      </c>
      <c r="K22" s="6">
        <f ca="1"/>
        <v>0.99919752209996116</v>
      </c>
      <c r="L22" s="6">
        <f ca="1"/>
        <v>0.98060438910951764</v>
      </c>
      <c r="M22" s="6">
        <f ca="1"/>
        <v>1.0061842685470539</v>
      </c>
      <c r="N22" s="6">
        <f ca="1"/>
        <v>0.99145886363631253</v>
      </c>
      <c r="O22" s="6">
        <f ca="1"/>
        <v>1.0071943860344272</v>
      </c>
      <c r="P22" s="6">
        <f ca="1"/>
        <v>1.0078416010661035</v>
      </c>
      <c r="Q22" s="6">
        <f ca="1"/>
        <v>0.99652505978853434</v>
      </c>
      <c r="R22" s="6">
        <f ca="1"/>
        <v>1.0000988071643058</v>
      </c>
      <c r="S22" s="6">
        <f ca="1"/>
        <v>1.0031297454338839</v>
      </c>
      <c r="T22" s="6">
        <f ca="1"/>
        <v>0.98782292448277698</v>
      </c>
      <c r="U22" s="6">
        <f ca="1"/>
        <v>1.0001484678170718</v>
      </c>
      <c r="V22" s="6">
        <f ca="1"/>
        <v>1.0015058426262977</v>
      </c>
      <c r="W22" s="6">
        <f ca="1"/>
        <v>0.99342899992598965</v>
      </c>
      <c r="X22" s="6">
        <f ca="1"/>
        <v>1.0040839391551613</v>
      </c>
      <c r="Y22" s="6">
        <f ca="1"/>
        <v>1.0093315541284755</v>
      </c>
      <c r="Z22" s="6">
        <f ca="1"/>
        <v>1.0029536883355168</v>
      </c>
      <c r="AA22" s="16">
        <f t="shared" ca="1" si="0"/>
        <v>-3.0860548887017281E-2</v>
      </c>
      <c r="AB22" s="16">
        <f t="shared" ca="1" si="1"/>
        <v>4.6662029539329124E-2</v>
      </c>
      <c r="AC22" s="6">
        <f t="shared" ca="1" si="2"/>
        <v>-0.66136319383635989</v>
      </c>
    </row>
    <row r="23" spans="1:29">
      <c r="A23" s="7" t="s">
        <v>41</v>
      </c>
      <c r="B23" s="6">
        <f ca="1"/>
        <v>0.99960230389990046</v>
      </c>
      <c r="C23" s="6">
        <f ca="1"/>
        <v>1.0009396198765061</v>
      </c>
      <c r="D23" s="6">
        <f ca="1"/>
        <v>1.0012407539966597</v>
      </c>
      <c r="E23" s="6">
        <f ca="1"/>
        <v>0.9984995100004983</v>
      </c>
      <c r="F23" s="6">
        <f ca="1"/>
        <v>0.99673754726824293</v>
      </c>
      <c r="G23" s="6">
        <f ca="1"/>
        <v>0.99802613684543839</v>
      </c>
      <c r="H23" s="6">
        <f ca="1"/>
        <v>0.99796470992033459</v>
      </c>
      <c r="I23" s="6">
        <f ca="1"/>
        <v>0.99414231418248</v>
      </c>
      <c r="J23" s="6">
        <f ca="1"/>
        <v>0.99754582392356528</v>
      </c>
      <c r="K23" s="6">
        <f ca="1"/>
        <v>1.0011707317073171</v>
      </c>
      <c r="L23" s="6">
        <f ca="1"/>
        <v>0.98355396195399281</v>
      </c>
      <c r="M23" s="6">
        <f ca="1"/>
        <v>1.0044339103648583</v>
      </c>
      <c r="N23" s="6">
        <f ca="1"/>
        <v>0.99165518367395522</v>
      </c>
      <c r="O23" s="6">
        <f ca="1"/>
        <v>1.0069211232068396</v>
      </c>
      <c r="P23" s="6">
        <f ca="1"/>
        <v>1.0062885365624952</v>
      </c>
      <c r="Q23" s="6">
        <f ca="1"/>
        <v>0.99802517896815601</v>
      </c>
      <c r="R23" s="6">
        <f ca="1"/>
        <v>0.99920974680186769</v>
      </c>
      <c r="S23" s="6">
        <f ca="1"/>
        <v>1.0023387123070828</v>
      </c>
      <c r="T23" s="6">
        <f ca="1"/>
        <v>0.99045490807557024</v>
      </c>
      <c r="U23" s="6">
        <f ca="1"/>
        <v>1.0000398803589232</v>
      </c>
      <c r="V23" s="6">
        <f ca="1"/>
        <v>1.0016240251659612</v>
      </c>
      <c r="W23" s="6">
        <f ca="1"/>
        <v>0.99477917773653857</v>
      </c>
      <c r="X23" s="6">
        <f ca="1"/>
        <v>1.0037441778292382</v>
      </c>
      <c r="Y23" s="6">
        <f ca="1"/>
        <v>1.0071957717426523</v>
      </c>
      <c r="Z23" s="6">
        <f ca="1"/>
        <v>1.0030201202661233</v>
      </c>
      <c r="AA23" s="16">
        <f t="shared" ca="1" si="0"/>
        <v>-2.0983771809019336E-2</v>
      </c>
      <c r="AB23" s="16">
        <f t="shared" ca="1" si="1"/>
        <v>3.8971406489113881E-2</v>
      </c>
      <c r="AC23" s="6">
        <f t="shared" ca="1" si="2"/>
        <v>-0.53844019755563244</v>
      </c>
    </row>
    <row r="24" spans="1:29">
      <c r="A24" s="7" t="s">
        <v>42</v>
      </c>
      <c r="B24" s="6">
        <f ca="1"/>
        <v>0.99359496010969151</v>
      </c>
      <c r="C24" s="6">
        <f ca="1"/>
        <v>0.98363360407495837</v>
      </c>
      <c r="D24" s="6">
        <f ca="1"/>
        <v>1.0195586759640736</v>
      </c>
      <c r="E24" s="6">
        <f ca="1"/>
        <v>1.0259172521467603</v>
      </c>
      <c r="F24" s="6">
        <f ca="1"/>
        <v>0.99741429675888926</v>
      </c>
      <c r="G24" s="6">
        <f ca="1"/>
        <v>0.98502518096558389</v>
      </c>
      <c r="H24" s="6">
        <f ca="1"/>
        <v>0.98291628444433399</v>
      </c>
      <c r="I24" s="6">
        <f ca="1"/>
        <v>0.98010500626184138</v>
      </c>
      <c r="J24" s="6">
        <f ca="1"/>
        <v>0.9890122409027523</v>
      </c>
      <c r="K24" s="6">
        <f ca="1"/>
        <v>0.97463405680997517</v>
      </c>
      <c r="L24" s="6">
        <f ca="1"/>
        <v>0.9472818950728199</v>
      </c>
      <c r="M24" s="6">
        <f ca="1"/>
        <v>1.0247359864288303</v>
      </c>
      <c r="N24" s="6">
        <f ca="1"/>
        <v>0.97418340135223702</v>
      </c>
      <c r="O24" s="6">
        <f ca="1"/>
        <v>1.0445090789150995</v>
      </c>
      <c r="P24" s="6">
        <f ca="1"/>
        <v>1.0085640950589809</v>
      </c>
      <c r="Q24" s="6">
        <f ca="1"/>
        <v>1.0170684665111809</v>
      </c>
      <c r="R24" s="6">
        <f ca="1"/>
        <v>0.99383140889547794</v>
      </c>
      <c r="S24" s="6">
        <f ca="1"/>
        <v>0.99374026905575075</v>
      </c>
      <c r="T24" s="6">
        <f ca="1"/>
        <v>1.0077983027189568</v>
      </c>
      <c r="U24" s="6">
        <f ca="1"/>
        <v>0.99026822155867678</v>
      </c>
      <c r="V24" s="6">
        <f ca="1"/>
        <v>0.98654477419429099</v>
      </c>
      <c r="W24" s="6">
        <f ca="1"/>
        <v>1.040543190093556</v>
      </c>
      <c r="X24" s="6">
        <f ca="1"/>
        <v>1.0141746087356016</v>
      </c>
      <c r="Y24" s="6">
        <f ca="1"/>
        <v>1.0181004963399851</v>
      </c>
      <c r="Z24" s="6">
        <f ca="1"/>
        <v>0.98541892250073393</v>
      </c>
      <c r="AA24" s="16">
        <f t="shared" ca="1" si="0"/>
        <v>-2.7177222840046755E-2</v>
      </c>
      <c r="AB24" s="16">
        <f t="shared" ca="1" si="1"/>
        <v>0.16277995062659051</v>
      </c>
      <c r="AC24" s="6">
        <f t="shared" ca="1" si="2"/>
        <v>-0.16695681953111055</v>
      </c>
    </row>
    <row r="25" spans="1:29">
      <c r="A25" s="7" t="s">
        <v>43</v>
      </c>
      <c r="B25" s="6">
        <f ca="1"/>
        <v>1.0241652021089629</v>
      </c>
      <c r="C25" s="6">
        <f ca="1"/>
        <v>0.99785499785499798</v>
      </c>
      <c r="D25" s="6">
        <f ca="1"/>
        <v>1.0012897678417885</v>
      </c>
      <c r="E25" s="6">
        <f ca="1"/>
        <v>1.023829969944182</v>
      </c>
      <c r="F25" s="6">
        <f ca="1"/>
        <v>0.99748374921367167</v>
      </c>
      <c r="G25" s="6">
        <f ca="1"/>
        <v>1.0063064956905612</v>
      </c>
      <c r="H25" s="6">
        <f ca="1"/>
        <v>0.95550449133068738</v>
      </c>
      <c r="I25" s="6">
        <f ca="1"/>
        <v>0.95110024449877739</v>
      </c>
      <c r="J25" s="6">
        <f ca="1"/>
        <v>1.0035054919373685</v>
      </c>
      <c r="K25" s="6">
        <f ca="1"/>
        <v>0.98998602701443872</v>
      </c>
      <c r="L25" s="6">
        <f ca="1"/>
        <v>0.95201129146083274</v>
      </c>
      <c r="M25" s="6">
        <f ca="1"/>
        <v>1.0400296515937733</v>
      </c>
      <c r="N25" s="6">
        <f ca="1"/>
        <v>1.006414825374198</v>
      </c>
      <c r="O25" s="6">
        <f ca="1"/>
        <v>1.0266761095372994</v>
      </c>
      <c r="P25" s="6">
        <f ca="1"/>
        <v>1.0117268337548861</v>
      </c>
      <c r="Q25" s="6">
        <f ca="1"/>
        <v>0.99022727272727273</v>
      </c>
      <c r="R25" s="6">
        <f ca="1"/>
        <v>0.97819600642644011</v>
      </c>
      <c r="S25" s="6">
        <f ca="1"/>
        <v>1.0035194744251525</v>
      </c>
      <c r="T25" s="6">
        <f ca="1"/>
        <v>0.94973111994388582</v>
      </c>
      <c r="U25" s="6">
        <f ca="1"/>
        <v>1.0068931560807484</v>
      </c>
      <c r="V25" s="6">
        <f ca="1"/>
        <v>0.98005417384880567</v>
      </c>
      <c r="W25" s="6">
        <f ca="1"/>
        <v>1.0113065326633166</v>
      </c>
      <c r="X25" s="6">
        <f ca="1"/>
        <v>1.0320496894409938</v>
      </c>
      <c r="Y25" s="6">
        <f ca="1"/>
        <v>1.0296100144439095</v>
      </c>
      <c r="Z25" s="6">
        <f ca="1"/>
        <v>0.99555763385550611</v>
      </c>
      <c r="AA25" s="16">
        <f t="shared" ca="1" si="0"/>
        <v>-4.2202080518459195E-2</v>
      </c>
      <c r="AB25" s="16">
        <f t="shared" ca="1" si="1"/>
        <v>0.18643164567948989</v>
      </c>
      <c r="AC25" s="6">
        <f t="shared" ca="1" si="2"/>
        <v>-0.22636758027128234</v>
      </c>
    </row>
    <row r="26" spans="1:29">
      <c r="A26" s="7" t="s">
        <v>44</v>
      </c>
      <c r="B26" s="6">
        <f ca="1"/>
        <v>0.99793480065106932</v>
      </c>
      <c r="C26" s="6">
        <f ca="1"/>
        <v>0.98388979617869021</v>
      </c>
      <c r="D26" s="6">
        <f ca="1"/>
        <v>1.0131630067434327</v>
      </c>
      <c r="E26" s="6">
        <f ca="1"/>
        <v>1.0099834803350751</v>
      </c>
      <c r="F26" s="6">
        <f ca="1"/>
        <v>0.99720531664509693</v>
      </c>
      <c r="G26" s="6">
        <f ca="1"/>
        <v>0.99156194103417439</v>
      </c>
      <c r="H26" s="6">
        <f ca="1"/>
        <v>0.99185221821937364</v>
      </c>
      <c r="I26" s="6">
        <f ca="1"/>
        <v>0.98576799924482572</v>
      </c>
      <c r="J26" s="6">
        <f ca="1"/>
        <v>0.99994186052266032</v>
      </c>
      <c r="K26" s="6">
        <f ca="1"/>
        <v>0.9972076765519956</v>
      </c>
      <c r="L26" s="6">
        <f ca="1"/>
        <v>0.96728697665378538</v>
      </c>
      <c r="M26" s="6">
        <f ca="1"/>
        <v>1.0019371591958923</v>
      </c>
      <c r="N26" s="6">
        <f ca="1"/>
        <v>0.99955262850893967</v>
      </c>
      <c r="O26" s="6">
        <f ca="1"/>
        <v>1.0233082490809342</v>
      </c>
      <c r="P26" s="6">
        <f ca="1"/>
        <v>1.0077985002830525</v>
      </c>
      <c r="Q26" s="6">
        <f ca="1"/>
        <v>1.0024902449361082</v>
      </c>
      <c r="R26" s="6">
        <f ca="1"/>
        <v>0.99485954680311561</v>
      </c>
      <c r="S26" s="6">
        <f ca="1"/>
        <v>1.0009975684608732</v>
      </c>
      <c r="T26" s="6">
        <f ca="1"/>
        <v>0.99530753643855319</v>
      </c>
      <c r="U26" s="6">
        <f ca="1"/>
        <v>1.0043132822356884</v>
      </c>
      <c r="V26" s="6">
        <f ca="1"/>
        <v>0.99168039222380489</v>
      </c>
      <c r="W26" s="6">
        <f ca="1"/>
        <v>1.0047064116903974</v>
      </c>
      <c r="X26" s="6">
        <f ca="1"/>
        <v>1.0026291890204888</v>
      </c>
      <c r="Y26" s="6">
        <f ca="1"/>
        <v>1.0113806899420017</v>
      </c>
      <c r="Z26" s="6">
        <f ca="1"/>
        <v>0.99990052172052646</v>
      </c>
      <c r="AA26" s="16">
        <f t="shared" ca="1" si="0"/>
        <v>-2.4483727609184047E-2</v>
      </c>
      <c r="AB26" s="16">
        <f t="shared" ca="1" si="1"/>
        <v>7.859397598574254E-2</v>
      </c>
      <c r="AC26" s="6">
        <f t="shared" ca="1" si="2"/>
        <v>-0.31152168219133686</v>
      </c>
    </row>
    <row r="27" spans="1:29">
      <c r="A27" s="7" t="s">
        <v>45</v>
      </c>
      <c r="B27" s="6">
        <f ca="1"/>
        <v>0.99802670089693757</v>
      </c>
      <c r="C27" s="6">
        <f ca="1"/>
        <v>0.9742521709735863</v>
      </c>
      <c r="D27" s="6">
        <f ca="1"/>
        <v>1.0183635799559234</v>
      </c>
      <c r="E27" s="6">
        <f ca="1"/>
        <v>1.016671565250125</v>
      </c>
      <c r="F27" s="6">
        <f ca="1"/>
        <v>0.99901869558299838</v>
      </c>
      <c r="G27" s="6">
        <f ca="1"/>
        <v>0.99198293837902218</v>
      </c>
      <c r="H27" s="6">
        <f ca="1"/>
        <v>0.98787354953731388</v>
      </c>
      <c r="I27" s="6">
        <f ca="1"/>
        <v>0.98138051807550819</v>
      </c>
      <c r="J27" s="6">
        <f ca="1"/>
        <v>1.0044922137592762</v>
      </c>
      <c r="K27" s="6">
        <f ca="1"/>
        <v>0.99648060684022943</v>
      </c>
      <c r="L27" s="6">
        <f ca="1"/>
        <v>0.95696157322020881</v>
      </c>
      <c r="M27" s="6">
        <f ca="1"/>
        <v>1.0009259949653853</v>
      </c>
      <c r="N27" s="6">
        <f ca="1"/>
        <v>1.0081927291852839</v>
      </c>
      <c r="O27" s="6">
        <f ca="1"/>
        <v>1.0328893648014841</v>
      </c>
      <c r="P27" s="6">
        <f ca="1"/>
        <v>1.0088000731624067</v>
      </c>
      <c r="Q27" s="6">
        <f ca="1"/>
        <v>1.0022629180058225</v>
      </c>
      <c r="R27" s="6">
        <f ca="1"/>
        <v>0.99252279072501459</v>
      </c>
      <c r="S27" s="6">
        <f ca="1"/>
        <v>0.99824435277990875</v>
      </c>
      <c r="T27" s="6">
        <f ca="1"/>
        <v>0.99416057814536862</v>
      </c>
      <c r="U27" s="6">
        <f ca="1"/>
        <v>1.0091621945767599</v>
      </c>
      <c r="V27" s="6">
        <f ca="1"/>
        <v>0.98807934302539235</v>
      </c>
      <c r="W27" s="6">
        <f ca="1"/>
        <v>1.0073555479443734</v>
      </c>
      <c r="X27" s="6">
        <f ca="1"/>
        <v>1.0022475449549362</v>
      </c>
      <c r="Y27" s="6">
        <f ca="1"/>
        <v>1.0113471034988204</v>
      </c>
      <c r="Z27" s="6">
        <f ca="1"/>
        <v>0.99772107296100887</v>
      </c>
      <c r="AA27" s="16">
        <f t="shared" ca="1" si="0"/>
        <v>-2.3069747621145331E-2</v>
      </c>
      <c r="AB27" s="16">
        <f t="shared" ca="1" si="1"/>
        <v>0.10870001476764382</v>
      </c>
      <c r="AC27" s="6">
        <f t="shared" ca="1" si="2"/>
        <v>-0.21223315995364875</v>
      </c>
    </row>
    <row r="28" spans="1:29">
      <c r="A28" s="7" t="s">
        <v>46</v>
      </c>
      <c r="B28" s="6">
        <f ca="1"/>
        <v>0.96632283653503448</v>
      </c>
      <c r="C28" s="6">
        <f ca="1"/>
        <v>0.95748703906410437</v>
      </c>
      <c r="D28" s="6">
        <f ca="1"/>
        <v>1.0276569480105406</v>
      </c>
      <c r="E28" s="6">
        <f ca="1"/>
        <v>1.0099297956413915</v>
      </c>
      <c r="F28" s="6">
        <f ca="1"/>
        <v>0.9899131938053144</v>
      </c>
      <c r="G28" s="6">
        <f ca="1"/>
        <v>0.966222617617155</v>
      </c>
      <c r="H28" s="6">
        <f ca="1"/>
        <v>1.0087338083447033</v>
      </c>
      <c r="I28" s="6">
        <f ca="1"/>
        <v>0.99600038497497656</v>
      </c>
      <c r="J28" s="6">
        <f ca="1"/>
        <v>1.006504558596468</v>
      </c>
      <c r="K28" s="6">
        <f ca="1"/>
        <v>1.0039342864805496</v>
      </c>
      <c r="L28" s="6">
        <f ca="1"/>
        <v>0.94857203022252234</v>
      </c>
      <c r="M28" s="6">
        <f ca="1"/>
        <v>0.97035095517435965</v>
      </c>
      <c r="N28" s="6">
        <f ca="1"/>
        <v>1.0042737549813592</v>
      </c>
      <c r="O28" s="6">
        <f ca="1"/>
        <v>1.0373108041650416</v>
      </c>
      <c r="P28" s="6">
        <f ca="1"/>
        <v>1.0052853949112737</v>
      </c>
      <c r="Q28" s="6">
        <f ca="1"/>
        <v>1.0074234787759626</v>
      </c>
      <c r="R28" s="6">
        <f ca="1"/>
        <v>0.99137782546696962</v>
      </c>
      <c r="S28" s="6">
        <f ca="1"/>
        <v>0.99811597902881544</v>
      </c>
      <c r="T28" s="6">
        <f ca="1"/>
        <v>1.0375309133069948</v>
      </c>
      <c r="U28" s="6">
        <f ca="1"/>
        <v>1.010828043525283</v>
      </c>
      <c r="V28" s="6">
        <f ca="1"/>
        <v>1.0006558336609199</v>
      </c>
      <c r="W28" s="6">
        <f ca="1"/>
        <v>0.99825434556529491</v>
      </c>
      <c r="X28" s="6">
        <f ca="1"/>
        <v>0.97040550670653114</v>
      </c>
      <c r="Y28" s="6">
        <f ca="1"/>
        <v>0.99333428142056746</v>
      </c>
      <c r="Z28" s="6">
        <f ca="1"/>
        <v>1.002213109740091</v>
      </c>
      <c r="AA28" s="16">
        <f t="shared" ca="1" si="0"/>
        <v>-9.3180679921432086E-2</v>
      </c>
      <c r="AB28" s="16">
        <f t="shared" ca="1" si="1"/>
        <v>0.16399976327039695</v>
      </c>
      <c r="AC28" s="6">
        <f t="shared" ca="1" si="2"/>
        <v>-0.56817569771609433</v>
      </c>
    </row>
    <row r="29" spans="1:29">
      <c r="A29" s="7" t="s">
        <v>47</v>
      </c>
      <c r="B29" s="6">
        <f ca="1"/>
        <v>1.0121644892747805</v>
      </c>
      <c r="C29" s="6">
        <f ca="1"/>
        <v>0.98416799357893436</v>
      </c>
      <c r="D29" s="6">
        <f ca="1"/>
        <v>1.0147444392582745</v>
      </c>
      <c r="E29" s="6">
        <f ca="1"/>
        <v>1.0193622439602272</v>
      </c>
      <c r="F29" s="6">
        <f ca="1"/>
        <v>1.0034771816880044</v>
      </c>
      <c r="G29" s="6">
        <f ca="1"/>
        <v>1.0045831658111126</v>
      </c>
      <c r="H29" s="6">
        <f ca="1"/>
        <v>0.98002700763743611</v>
      </c>
      <c r="I29" s="6">
        <f ca="1"/>
        <v>0.97805278631003645</v>
      </c>
      <c r="J29" s="6">
        <f ca="1"/>
        <v>1.0025876000778995</v>
      </c>
      <c r="K29" s="6">
        <f ca="1"/>
        <v>0.98895285585750548</v>
      </c>
      <c r="L29" s="6">
        <f ca="1"/>
        <v>0.96334995317448224</v>
      </c>
      <c r="M29" s="6">
        <f ca="1"/>
        <v>1.0170220718862137</v>
      </c>
      <c r="N29" s="6">
        <f ca="1"/>
        <v>1.0051089480729078</v>
      </c>
      <c r="O29" s="6">
        <f ca="1"/>
        <v>1.0302008981666315</v>
      </c>
      <c r="P29" s="6">
        <f ca="1"/>
        <v>1.0097753928235877</v>
      </c>
      <c r="Q29" s="6">
        <f ca="1"/>
        <v>0.99932377729168775</v>
      </c>
      <c r="R29" s="6">
        <f ca="1"/>
        <v>0.99830621010373455</v>
      </c>
      <c r="S29" s="6">
        <f ca="1"/>
        <v>0.99638507480659722</v>
      </c>
      <c r="T29" s="6">
        <f ca="1"/>
        <v>0.9834627499933708</v>
      </c>
      <c r="U29" s="6">
        <f ca="1"/>
        <v>1.0029081971060547</v>
      </c>
      <c r="V29" s="6">
        <f ca="1"/>
        <v>0.98401763311448054</v>
      </c>
      <c r="W29" s="6">
        <f ca="1"/>
        <v>1.0170147333919</v>
      </c>
      <c r="X29" s="6">
        <f ca="1"/>
        <v>1.0178498341193827</v>
      </c>
      <c r="Y29" s="6">
        <f ca="1"/>
        <v>1.0165720107345371</v>
      </c>
      <c r="Z29" s="6">
        <f ca="1"/>
        <v>0.99326994203601449</v>
      </c>
      <c r="AA29" s="16">
        <f t="shared" ca="1" si="0"/>
        <v>1.9781425617446891E-2</v>
      </c>
      <c r="AB29" s="16">
        <f t="shared" ca="1" si="1"/>
        <v>0.11554003594513376</v>
      </c>
      <c r="AC29" s="6">
        <f t="shared" ca="1" si="2"/>
        <v>0.17120840802611878</v>
      </c>
    </row>
    <row r="30" spans="1:29">
      <c r="A30" s="7" t="s">
        <v>48</v>
      </c>
      <c r="B30" s="6">
        <f ca="1"/>
        <v>0.99476800143607857</v>
      </c>
      <c r="C30" s="6">
        <f ca="1"/>
        <v>0.97282434753751934</v>
      </c>
      <c r="D30" s="6">
        <f ca="1"/>
        <v>1.0188708459482132</v>
      </c>
      <c r="E30" s="6">
        <f ca="1"/>
        <v>1.0156775749919789</v>
      </c>
      <c r="F30" s="6">
        <f ca="1"/>
        <v>0.99812088680723121</v>
      </c>
      <c r="G30" s="6">
        <f ca="1"/>
        <v>0.98996669904201262</v>
      </c>
      <c r="H30" s="6">
        <f ca="1"/>
        <v>0.99036779466301605</v>
      </c>
      <c r="I30" s="6">
        <f ca="1"/>
        <v>0.983384180285934</v>
      </c>
      <c r="J30" s="6">
        <f ca="1"/>
        <v>1.0057678988252561</v>
      </c>
      <c r="K30" s="6">
        <f ca="1"/>
        <v>0.99733170637194912</v>
      </c>
      <c r="L30" s="6">
        <f ca="1"/>
        <v>0.95709232620965534</v>
      </c>
      <c r="M30" s="6">
        <f ca="1"/>
        <v>0.99731781789809115</v>
      </c>
      <c r="N30" s="6">
        <f ca="1"/>
        <v>1.0086093391263544</v>
      </c>
      <c r="O30" s="6">
        <f ca="1"/>
        <v>1.0324732192153032</v>
      </c>
      <c r="P30" s="6">
        <f ca="1"/>
        <v>1.0079968306261613</v>
      </c>
      <c r="Q30" s="6">
        <f ca="1"/>
        <v>1.00129711920581</v>
      </c>
      <c r="R30" s="6">
        <f ca="1"/>
        <v>0.99317942679154569</v>
      </c>
      <c r="S30" s="6">
        <f ca="1"/>
        <v>0.99773620970701171</v>
      </c>
      <c r="T30" s="6">
        <f ca="1"/>
        <v>1.0007591205670232</v>
      </c>
      <c r="U30" s="6">
        <f ca="1"/>
        <v>1.0088839339779847</v>
      </c>
      <c r="V30" s="6">
        <f ca="1"/>
        <v>0.9904030452334005</v>
      </c>
      <c r="W30" s="6">
        <f ca="1"/>
        <v>1.0059841520840858</v>
      </c>
      <c r="X30" s="6">
        <f ca="1"/>
        <v>0.99840649629214218</v>
      </c>
      <c r="Y30" s="6">
        <f ca="1"/>
        <v>1.0076982157498324</v>
      </c>
      <c r="Z30" s="6">
        <f ca="1"/>
        <v>0.99799641393660332</v>
      </c>
      <c r="AA30" s="16">
        <f t="shared" ca="1" si="0"/>
        <v>-2.9294249049931498E-2</v>
      </c>
      <c r="AB30" s="16">
        <f t="shared" ca="1" si="1"/>
        <v>0.10634123055069979</v>
      </c>
      <c r="AC30" s="6">
        <f t="shared" ca="1" si="2"/>
        <v>-0.27547404612705723</v>
      </c>
    </row>
    <row r="31" spans="1:29">
      <c r="A31" s="7" t="s">
        <v>49</v>
      </c>
      <c r="B31" s="6">
        <f ca="1"/>
        <v>0.99960230389990046</v>
      </c>
      <c r="C31" s="6">
        <f ca="1"/>
        <v>1.0009396198765061</v>
      </c>
      <c r="D31" s="6">
        <f ca="1"/>
        <v>1.0012407539966597</v>
      </c>
      <c r="E31" s="6">
        <f ca="1"/>
        <v>0.9984995100004983</v>
      </c>
      <c r="F31" s="6">
        <f ca="1"/>
        <v>0.99673754726824293</v>
      </c>
      <c r="G31" s="6">
        <f ca="1"/>
        <v>0.99802613684543839</v>
      </c>
      <c r="H31" s="6">
        <f ca="1"/>
        <v>0.99796470992033459</v>
      </c>
      <c r="I31" s="6">
        <f ca="1"/>
        <v>0.99414231418248</v>
      </c>
      <c r="J31" s="6">
        <f ca="1"/>
        <v>0.99754582392356528</v>
      </c>
      <c r="K31" s="6">
        <f ca="1"/>
        <v>1.0011707317073171</v>
      </c>
      <c r="L31" s="6">
        <f ca="1"/>
        <v>0.98355396195399281</v>
      </c>
      <c r="M31" s="6">
        <f ca="1"/>
        <v>1.0044339103648583</v>
      </c>
      <c r="N31" s="6">
        <f ca="1"/>
        <v>0.99165518367395522</v>
      </c>
      <c r="O31" s="6">
        <f ca="1"/>
        <v>1.0069211232068396</v>
      </c>
      <c r="P31" s="6">
        <f ca="1"/>
        <v>1.0062885365624952</v>
      </c>
      <c r="Q31" s="6">
        <f ca="1"/>
        <v>0.99802517896815601</v>
      </c>
      <c r="R31" s="6">
        <f ca="1"/>
        <v>0.99920974680186769</v>
      </c>
      <c r="S31" s="6">
        <f ca="1"/>
        <v>1.0023387123070828</v>
      </c>
      <c r="T31" s="6">
        <f ca="1"/>
        <v>0.99045490807557024</v>
      </c>
      <c r="U31" s="6">
        <f ca="1"/>
        <v>1.0000398803589232</v>
      </c>
      <c r="V31" s="6">
        <f ca="1"/>
        <v>1.0016240251659612</v>
      </c>
      <c r="W31" s="6">
        <f ca="1"/>
        <v>0.99477917773653857</v>
      </c>
      <c r="X31" s="6">
        <f ca="1"/>
        <v>1.0037441778292382</v>
      </c>
      <c r="Y31" s="6">
        <f ca="1"/>
        <v>1.0071957717426523</v>
      </c>
      <c r="Z31" s="6">
        <f ca="1"/>
        <v>1.0030201202661233</v>
      </c>
      <c r="AA31" s="16">
        <f t="shared" ca="1" si="0"/>
        <v>-2.0983771809019336E-2</v>
      </c>
      <c r="AB31" s="16">
        <f t="shared" ca="1" si="1"/>
        <v>3.8971406489113881E-2</v>
      </c>
      <c r="AC31" s="6">
        <f t="shared" ca="1" si="2"/>
        <v>-0.53844019755563244</v>
      </c>
    </row>
    <row r="32" spans="1:29">
      <c r="A32" s="7" t="s">
        <v>50</v>
      </c>
      <c r="B32" s="6">
        <f ca="1"/>
        <v>0.99599214788156376</v>
      </c>
      <c r="C32" s="6">
        <f ca="1"/>
        <v>0.99482631189948267</v>
      </c>
      <c r="D32" s="6">
        <f ca="1"/>
        <v>1.0090804028396896</v>
      </c>
      <c r="E32" s="6">
        <f ca="1"/>
        <v>0.98862892670157065</v>
      </c>
      <c r="F32" s="6">
        <f ca="1"/>
        <v>0.99304923458833272</v>
      </c>
      <c r="G32" s="6">
        <f ca="1"/>
        <v>0.99091742354803769</v>
      </c>
      <c r="H32" s="6">
        <f ca="1"/>
        <v>0.99394550958627648</v>
      </c>
      <c r="I32" s="6">
        <f ca="1"/>
        <v>0.98761662425784558</v>
      </c>
      <c r="J32" s="6">
        <f ca="1"/>
        <v>0.99141188594984542</v>
      </c>
      <c r="K32" s="6">
        <f ca="1"/>
        <v>0.99159736659736664</v>
      </c>
      <c r="L32" s="6">
        <f ca="1"/>
        <v>0.9647942692408491</v>
      </c>
      <c r="M32" s="6">
        <f ca="1"/>
        <v>1.0142442387951371</v>
      </c>
      <c r="N32" s="6">
        <f ca="1"/>
        <v>0.98908668038286063</v>
      </c>
      <c r="O32" s="6">
        <f ca="1"/>
        <v>1.0097675680564349</v>
      </c>
      <c r="P32" s="6">
        <f ca="1"/>
        <v>1.0152261531571876</v>
      </c>
      <c r="Q32" s="6">
        <f ca="1"/>
        <v>0.99003087781208654</v>
      </c>
      <c r="R32" s="6">
        <f ca="1"/>
        <v>1.0032079843165211</v>
      </c>
      <c r="S32" s="6">
        <f ca="1"/>
        <v>1.0069284064665127</v>
      </c>
      <c r="T32" s="6">
        <f ca="1"/>
        <v>0.97485885673959072</v>
      </c>
      <c r="U32" s="6">
        <f ca="1"/>
        <v>1.0005429372907428</v>
      </c>
      <c r="V32" s="6">
        <f ca="1"/>
        <v>1.0015388793337558</v>
      </c>
      <c r="W32" s="6">
        <f ca="1"/>
        <v>0.98662328271872735</v>
      </c>
      <c r="X32" s="6">
        <f ca="1"/>
        <v>1.0062293880542323</v>
      </c>
      <c r="Y32" s="6">
        <f ca="1"/>
        <v>1.0195739257101237</v>
      </c>
      <c r="Z32" s="6">
        <f ca="1"/>
        <v>1.0033931601035808</v>
      </c>
      <c r="AA32" s="16">
        <f t="shared" ca="1" si="0"/>
        <v>-7.5879492964905815E-2</v>
      </c>
      <c r="AB32" s="16">
        <f t="shared" ca="1" si="1"/>
        <v>9.0460101336234652E-2</v>
      </c>
      <c r="AC32" s="6">
        <f t="shared" ca="1" si="2"/>
        <v>-0.83881724477475861</v>
      </c>
    </row>
    <row r="33" spans="1:29">
      <c r="A33" s="7" t="s">
        <v>51</v>
      </c>
      <c r="B33" s="6">
        <f ca="1"/>
        <v>1.01670393747187</v>
      </c>
      <c r="C33" s="6">
        <f ca="1"/>
        <v>0.99088347772869145</v>
      </c>
      <c r="D33" s="6">
        <f ca="1"/>
        <v>1.0128781444159829</v>
      </c>
      <c r="E33" s="6">
        <f ca="1"/>
        <v>1.025850172048566</v>
      </c>
      <c r="F33" s="6">
        <f ca="1"/>
        <v>1.0023827462656936</v>
      </c>
      <c r="G33" s="6">
        <f ca="1"/>
        <v>1.0041293122075321</v>
      </c>
      <c r="H33" s="6">
        <f ca="1"/>
        <v>0.9713696511762675</v>
      </c>
      <c r="I33" s="6">
        <f ca="1"/>
        <v>0.9700380788728985</v>
      </c>
      <c r="J33" s="6">
        <f ca="1"/>
        <v>0.99662000498082082</v>
      </c>
      <c r="K33" s="6">
        <f ca="1"/>
        <v>0.97983412822973981</v>
      </c>
      <c r="L33" s="6">
        <f ca="1"/>
        <v>0.95807554508379078</v>
      </c>
      <c r="M33" s="6">
        <f ca="1"/>
        <v>1.0325250469049903</v>
      </c>
      <c r="N33" s="6">
        <f ca="1"/>
        <v>0.99239249956031128</v>
      </c>
      <c r="O33" s="6">
        <f ca="1"/>
        <v>1.0347816614562138</v>
      </c>
      <c r="P33" s="6">
        <f ca="1"/>
        <v>1.010065944816142</v>
      </c>
      <c r="Q33" s="6">
        <f ca="1"/>
        <v>1.0031825973952011</v>
      </c>
      <c r="R33" s="6">
        <f ca="1"/>
        <v>0.99521608046425625</v>
      </c>
      <c r="S33" s="6">
        <f ca="1"/>
        <v>0.99640203831464236</v>
      </c>
      <c r="T33" s="6">
        <f ca="1"/>
        <v>0.98119519709964775</v>
      </c>
      <c r="U33" s="6">
        <f ca="1"/>
        <v>0.99499441754806384</v>
      </c>
      <c r="V33" s="6">
        <f ca="1"/>
        <v>0.98027557003570642</v>
      </c>
      <c r="W33" s="6">
        <f ca="1"/>
        <v>1.0312352341766364</v>
      </c>
      <c r="X33" s="6">
        <f ca="1"/>
        <v>1.0285309015268933</v>
      </c>
      <c r="Y33" s="6">
        <f ca="1"/>
        <v>1.0240410498409309</v>
      </c>
      <c r="Z33" s="6">
        <f ca="1"/>
        <v>0.9885570782457116</v>
      </c>
      <c r="AA33" s="16">
        <f t="shared" ca="1" si="0"/>
        <v>1.6879823662226956E-2</v>
      </c>
      <c r="AB33" s="16">
        <f t="shared" ca="1" si="1"/>
        <v>0.15319386122581713</v>
      </c>
      <c r="AC33" s="6">
        <f t="shared" ca="1" si="2"/>
        <v>0.11018603178455737</v>
      </c>
    </row>
    <row r="34" spans="1:29">
      <c r="A34" s="7" t="s">
        <v>52</v>
      </c>
      <c r="B34" s="6">
        <f ca="1"/>
        <v>1.0133715166649298</v>
      </c>
      <c r="C34" s="6">
        <f ca="1"/>
        <v>0.98393469646211584</v>
      </c>
      <c r="D34" s="6">
        <f ca="1"/>
        <v>1.0138136759572676</v>
      </c>
      <c r="E34" s="6">
        <f ca="1"/>
        <v>1.0200499521675472</v>
      </c>
      <c r="F34" s="6">
        <f ca="1"/>
        <v>1.0036435072218026</v>
      </c>
      <c r="G34" s="6">
        <f ca="1"/>
        <v>1.0062520987169461</v>
      </c>
      <c r="H34" s="6">
        <f ca="1"/>
        <v>0.98003844596291878</v>
      </c>
      <c r="I34" s="6">
        <f ca="1"/>
        <v>0.97756331977697619</v>
      </c>
      <c r="J34" s="6">
        <f ca="1"/>
        <v>1.0057703568702427</v>
      </c>
      <c r="K34" s="6">
        <f ca="1"/>
        <v>0.98980395264024856</v>
      </c>
      <c r="L34" s="6">
        <f ca="1"/>
        <v>0.96529935794616839</v>
      </c>
      <c r="M34" s="6">
        <f ca="1"/>
        <v>1.01531097777753</v>
      </c>
      <c r="N34" s="6">
        <f ca="1"/>
        <v>1.0084434792347761</v>
      </c>
      <c r="O34" s="6">
        <f ca="1"/>
        <v>1.0289675743203306</v>
      </c>
      <c r="P34" s="6">
        <f ca="1"/>
        <v>1.0084486413264733</v>
      </c>
      <c r="Q34" s="6">
        <f ca="1"/>
        <v>0.99570046467420958</v>
      </c>
      <c r="R34" s="6">
        <f ca="1"/>
        <v>0.99896271185714114</v>
      </c>
      <c r="S34" s="6">
        <f ca="1"/>
        <v>0.99555374974424149</v>
      </c>
      <c r="T34" s="6">
        <f ca="1"/>
        <v>0.98834598092388593</v>
      </c>
      <c r="U34" s="6">
        <f ca="1"/>
        <v>1.0022007793701984</v>
      </c>
      <c r="V34" s="6">
        <f ca="1"/>
        <v>0.98546586461801067</v>
      </c>
      <c r="W34" s="6">
        <f ca="1"/>
        <v>1.0160211238536947</v>
      </c>
      <c r="X34" s="6">
        <f ca="1"/>
        <v>1.0168562655355526</v>
      </c>
      <c r="Y34" s="6">
        <f ca="1"/>
        <v>1.0130787429293109</v>
      </c>
      <c r="Z34" s="6">
        <f ca="1"/>
        <v>0.99304951293963684</v>
      </c>
      <c r="AA34" s="16">
        <f t="shared" ca="1" si="0"/>
        <v>2.3362332783669171E-2</v>
      </c>
      <c r="AB34" s="16">
        <f t="shared" ca="1" si="1"/>
        <v>0.11079887397383477</v>
      </c>
      <c r="AC34" s="6">
        <f t="shared" ca="1" si="2"/>
        <v>0.21085352175317415</v>
      </c>
    </row>
    <row r="35" spans="1:29">
      <c r="A35" s="7" t="s">
        <v>53</v>
      </c>
      <c r="B35" s="6">
        <f ca="1"/>
        <v>1.0043062159743383</v>
      </c>
      <c r="C35" s="6">
        <f ca="1"/>
        <v>0.97752198427639747</v>
      </c>
      <c r="D35" s="6">
        <f ca="1"/>
        <v>1.0207517799991033</v>
      </c>
      <c r="E35" s="6">
        <f ca="1"/>
        <v>1.0197553421683738</v>
      </c>
      <c r="F35" s="6">
        <f ca="1"/>
        <v>1.0002732856173846</v>
      </c>
      <c r="G35" s="6">
        <f ca="1"/>
        <v>0.99552980972874772</v>
      </c>
      <c r="H35" s="6">
        <f ca="1"/>
        <v>0.98487885043863266</v>
      </c>
      <c r="I35" s="6">
        <f ca="1"/>
        <v>0.98115160168770044</v>
      </c>
      <c r="J35" s="6">
        <f ca="1"/>
        <v>1.0023349877891898</v>
      </c>
      <c r="K35" s="6">
        <f ca="1"/>
        <v>0.9908704000120927</v>
      </c>
      <c r="L35" s="6">
        <f ca="1"/>
        <v>0.95961397993005915</v>
      </c>
      <c r="M35" s="6">
        <f ca="1"/>
        <v>1.007289729909209</v>
      </c>
      <c r="N35" s="6">
        <f ca="1"/>
        <v>1.002899735521777</v>
      </c>
      <c r="O35" s="6">
        <f ca="1"/>
        <v>1.0342332870753872</v>
      </c>
      <c r="P35" s="6">
        <f ca="1"/>
        <v>1.0092830829273458</v>
      </c>
      <c r="Q35" s="6">
        <f ca="1"/>
        <v>1.0033711882383121</v>
      </c>
      <c r="R35" s="6">
        <f ca="1"/>
        <v>0.99858958375900309</v>
      </c>
      <c r="S35" s="6">
        <f ca="1"/>
        <v>0.9973570506362015</v>
      </c>
      <c r="T35" s="6">
        <f ca="1"/>
        <v>0.99882484403495886</v>
      </c>
      <c r="U35" s="6">
        <f ca="1"/>
        <v>1.0024050784699257</v>
      </c>
      <c r="V35" s="6">
        <f ca="1"/>
        <v>0.98354292753354144</v>
      </c>
      <c r="W35" s="6">
        <f ca="1"/>
        <v>1.0186995137793926</v>
      </c>
      <c r="X35" s="6">
        <f ca="1"/>
        <v>1.0100125798823172</v>
      </c>
      <c r="Y35" s="6">
        <f ca="1"/>
        <v>1.0134819894118918</v>
      </c>
      <c r="Z35" s="6">
        <f ca="1"/>
        <v>0.99506777835701921</v>
      </c>
      <c r="AA35" s="16">
        <f t="shared" ca="1" si="0"/>
        <v>9.1070521663958459E-3</v>
      </c>
      <c r="AB35" s="16">
        <f t="shared" ca="1" si="1"/>
        <v>0.11341457535031357</v>
      </c>
      <c r="AC35" s="6">
        <f t="shared" ca="1" si="2"/>
        <v>8.0298781159882607E-2</v>
      </c>
    </row>
    <row r="36" spans="1:29">
      <c r="A36" s="7" t="s">
        <v>54</v>
      </c>
      <c r="B36" s="6">
        <f ca="1"/>
        <v>1.0032123118334773</v>
      </c>
      <c r="C36" s="6">
        <f ca="1"/>
        <v>0.98395788135534945</v>
      </c>
      <c r="D36" s="6">
        <f ca="1"/>
        <v>1.0156451573443581</v>
      </c>
      <c r="E36" s="6">
        <f ca="1"/>
        <v>1.0126214879100557</v>
      </c>
      <c r="F36" s="6">
        <f ca="1"/>
        <v>0.99940673243063149</v>
      </c>
      <c r="G36" s="6">
        <f ca="1"/>
        <v>0.99628141441181928</v>
      </c>
      <c r="H36" s="6">
        <f ca="1"/>
        <v>0.98856838479809495</v>
      </c>
      <c r="I36" s="6">
        <f ca="1"/>
        <v>0.98482358529518887</v>
      </c>
      <c r="J36" s="6">
        <f ca="1"/>
        <v>1.0004111720971216</v>
      </c>
      <c r="K36" s="6">
        <f ca="1"/>
        <v>0.99281791555993271</v>
      </c>
      <c r="L36" s="6">
        <f ca="1"/>
        <v>0.96656459903154335</v>
      </c>
      <c r="M36" s="6">
        <f ca="1"/>
        <v>1.0072310266642153</v>
      </c>
      <c r="N36" s="6">
        <f ca="1"/>
        <v>0.99992893271845962</v>
      </c>
      <c r="O36" s="6">
        <f ca="1"/>
        <v>1.025810137187118</v>
      </c>
      <c r="P36" s="6">
        <f ca="1"/>
        <v>1.0089568388061849</v>
      </c>
      <c r="Q36" s="6">
        <f ca="1"/>
        <v>1.0010607607458883</v>
      </c>
      <c r="R36" s="6">
        <f ca="1"/>
        <v>0.99968574517660413</v>
      </c>
      <c r="S36" s="6">
        <f ca="1"/>
        <v>0.99908289789672577</v>
      </c>
      <c r="T36" s="6">
        <f ca="1"/>
        <v>0.99517822745887674</v>
      </c>
      <c r="U36" s="6">
        <f ca="1"/>
        <v>1.0016267580890712</v>
      </c>
      <c r="V36" s="6">
        <f ca="1"/>
        <v>0.98855328899881845</v>
      </c>
      <c r="W36" s="6">
        <f ca="1"/>
        <v>1.0113085135109536</v>
      </c>
      <c r="X36" s="6">
        <f ca="1"/>
        <v>1.0086009167412153</v>
      </c>
      <c r="Y36" s="6">
        <f ca="1"/>
        <v>1.0125655812896261</v>
      </c>
      <c r="Z36" s="6">
        <f ca="1"/>
        <v>0.99721803645420493</v>
      </c>
      <c r="AA36" s="16">
        <f t="shared" ca="1" si="0"/>
        <v>-6.5963746369934739E-4</v>
      </c>
      <c r="AB36" s="16">
        <f t="shared" ca="1" si="1"/>
        <v>8.7599741513331442E-2</v>
      </c>
      <c r="AC36" s="6">
        <f t="shared" ca="1" si="2"/>
        <v>-7.530130252712674E-3</v>
      </c>
    </row>
    <row r="37" spans="1:29">
      <c r="A37" s="7" t="s">
        <v>55</v>
      </c>
      <c r="B37" s="6">
        <f ca="1"/>
        <v>0.94493846247860502</v>
      </c>
      <c r="C37" s="6">
        <f ca="1"/>
        <v>0.94405605191231667</v>
      </c>
      <c r="D37" s="6">
        <f ca="1"/>
        <v>1.0381486676016829</v>
      </c>
      <c r="E37" s="6">
        <f ca="1"/>
        <v>1.007985313023684</v>
      </c>
      <c r="F37" s="6">
        <f ca="1"/>
        <v>0.98337200920245715</v>
      </c>
      <c r="G37" s="6">
        <f ca="1"/>
        <v>0.94196195597941523</v>
      </c>
      <c r="H37" s="6">
        <f ca="1"/>
        <v>1.0195171117665061</v>
      </c>
      <c r="I37" s="6">
        <f ca="1"/>
        <v>1.0010965467938393</v>
      </c>
      <c r="J37" s="6">
        <f ca="1"/>
        <v>0.99543008967357738</v>
      </c>
      <c r="K37" s="6">
        <f ca="1"/>
        <v>1.0081970288115247</v>
      </c>
      <c r="L37" s="6">
        <f ca="1"/>
        <v>0.93369277673195372</v>
      </c>
      <c r="M37" s="6">
        <f ca="1"/>
        <v>0.95488403839423075</v>
      </c>
      <c r="N37" s="6">
        <f ca="1"/>
        <v>0.99176480272090561</v>
      </c>
      <c r="O37" s="6">
        <f ca="1"/>
        <v>1.0486400884480216</v>
      </c>
      <c r="P37" s="6">
        <f ca="1"/>
        <v>1.007580169414551</v>
      </c>
      <c r="Q37" s="6">
        <f ca="1"/>
        <v>1.0278674766205738</v>
      </c>
      <c r="R37" s="6">
        <f ca="1"/>
        <v>0.98219774924448344</v>
      </c>
      <c r="S37" s="6">
        <f ca="1"/>
        <v>1.0037491308915922</v>
      </c>
      <c r="T37" s="6">
        <f ca="1"/>
        <v>1.042844592920054</v>
      </c>
      <c r="U37" s="6">
        <f ca="1"/>
        <v>1.0166338952669822</v>
      </c>
      <c r="V37" s="6">
        <f ca="1"/>
        <v>0.99800821689916019</v>
      </c>
      <c r="W37" s="6">
        <f ca="1"/>
        <v>0.9967032166539006</v>
      </c>
      <c r="X37" s="6">
        <f ca="1"/>
        <v>0.95520324162747372</v>
      </c>
      <c r="Y37" s="6">
        <f ca="1"/>
        <v>1.0010604659187825</v>
      </c>
      <c r="Z37" s="6">
        <f ca="1"/>
        <v>1.0075084031267743</v>
      </c>
      <c r="AA37" s="16">
        <f t="shared" ca="1" si="0"/>
        <v>-0.14805316813778135</v>
      </c>
      <c r="AB37" s="16">
        <f t="shared" ca="1" si="1"/>
        <v>0.23345329694231046</v>
      </c>
      <c r="AC37" s="6">
        <f t="shared" ca="1" si="2"/>
        <v>-0.63418752305891546</v>
      </c>
    </row>
    <row r="38" spans="1:29">
      <c r="A38" s="7" t="s">
        <v>56</v>
      </c>
      <c r="B38" s="6">
        <f ca="1"/>
        <v>0.99960230389990046</v>
      </c>
      <c r="C38" s="6">
        <f ca="1"/>
        <v>1.0009396198765061</v>
      </c>
      <c r="D38" s="6">
        <f ca="1"/>
        <v>1.0012407539966597</v>
      </c>
      <c r="E38" s="6">
        <f ca="1"/>
        <v>0.9984995100004983</v>
      </c>
      <c r="F38" s="6">
        <f ca="1"/>
        <v>0.99673754726824293</v>
      </c>
      <c r="G38" s="6">
        <f ca="1"/>
        <v>0.99802613684543839</v>
      </c>
      <c r="H38" s="6">
        <f ca="1"/>
        <v>0.99796470992033459</v>
      </c>
      <c r="I38" s="6">
        <f ca="1"/>
        <v>0.99414231418248</v>
      </c>
      <c r="J38" s="6">
        <f ca="1"/>
        <v>0.99754582392356528</v>
      </c>
      <c r="K38" s="6">
        <f ca="1"/>
        <v>1.0011707317073171</v>
      </c>
      <c r="L38" s="6">
        <f ca="1"/>
        <v>0.98355396195399281</v>
      </c>
      <c r="M38" s="6">
        <f ca="1"/>
        <v>1.0044339103648583</v>
      </c>
      <c r="N38" s="6">
        <f ca="1"/>
        <v>0.99165518367395522</v>
      </c>
      <c r="O38" s="6">
        <f ca="1"/>
        <v>1.0069211232068396</v>
      </c>
      <c r="P38" s="6">
        <f ca="1"/>
        <v>1.0062885365624952</v>
      </c>
      <c r="Q38" s="6">
        <f ca="1"/>
        <v>0.99802517896815601</v>
      </c>
      <c r="R38" s="6">
        <f ca="1"/>
        <v>0.99920974680186769</v>
      </c>
      <c r="S38" s="6">
        <f ca="1"/>
        <v>1.0023387123070828</v>
      </c>
      <c r="T38" s="6">
        <f ca="1"/>
        <v>0.99045490807557024</v>
      </c>
      <c r="U38" s="6">
        <f ca="1"/>
        <v>1.0000398803589232</v>
      </c>
      <c r="V38" s="6">
        <f ca="1"/>
        <v>1.0016240251659612</v>
      </c>
      <c r="W38" s="6">
        <f ca="1"/>
        <v>0.99477917773653857</v>
      </c>
      <c r="X38" s="6">
        <f ca="1"/>
        <v>1.0037441778292382</v>
      </c>
      <c r="Y38" s="6">
        <f ca="1"/>
        <v>1.0071957717426523</v>
      </c>
      <c r="Z38" s="6">
        <f ca="1"/>
        <v>1.0030201202661233</v>
      </c>
      <c r="AA38" s="16">
        <f t="shared" ca="1" si="0"/>
        <v>-2.0983771809019336E-2</v>
      </c>
      <c r="AB38" s="16">
        <f t="shared" ca="1" si="1"/>
        <v>3.8971406489113881E-2</v>
      </c>
      <c r="AC38" s="6">
        <f t="shared" ca="1" si="2"/>
        <v>-0.53844019755563244</v>
      </c>
    </row>
    <row r="39" spans="1:29">
      <c r="A39" s="7" t="s">
        <v>57</v>
      </c>
      <c r="B39" s="6">
        <f ca="1"/>
        <v>1.0139573006859761</v>
      </c>
      <c r="C39" s="6">
        <f ca="1"/>
        <v>0.98640784256398462</v>
      </c>
      <c r="D39" s="6">
        <f ca="1"/>
        <v>1.0155488733459535</v>
      </c>
      <c r="E39" s="6">
        <f ca="1"/>
        <v>1.0210238020484239</v>
      </c>
      <c r="F39" s="6">
        <f ca="1"/>
        <v>1.0059224807006579</v>
      </c>
      <c r="G39" s="6">
        <f ca="1"/>
        <v>1.0071348341341184</v>
      </c>
      <c r="H39" s="6">
        <f ca="1"/>
        <v>0.98278302344276303</v>
      </c>
      <c r="I39" s="6">
        <f ca="1"/>
        <v>0.98240379823214363</v>
      </c>
      <c r="J39" s="6">
        <f ca="1"/>
        <v>0.99925308782117961</v>
      </c>
      <c r="K39" s="6">
        <f ca="1"/>
        <v>0.98422995270511715</v>
      </c>
      <c r="L39" s="6">
        <f ca="1"/>
        <v>0.96838248252600301</v>
      </c>
      <c r="M39" s="6">
        <f ca="1"/>
        <v>1.0195014509893707</v>
      </c>
      <c r="N39" s="6">
        <f ca="1"/>
        <v>0.99850964048880453</v>
      </c>
      <c r="O39" s="6">
        <f ca="1"/>
        <v>1.0310137709832228</v>
      </c>
      <c r="P39" s="6">
        <f ca="1"/>
        <v>1.0087611008675346</v>
      </c>
      <c r="Q39" s="6">
        <f ca="1"/>
        <v>1.0033207492985139</v>
      </c>
      <c r="R39" s="6">
        <f ca="1"/>
        <v>1.0034815421308909</v>
      </c>
      <c r="S39" s="6">
        <f ca="1"/>
        <v>0.99414239442421604</v>
      </c>
      <c r="T39" s="6">
        <f ca="1"/>
        <v>0.98990435227881923</v>
      </c>
      <c r="U39" s="6">
        <f ca="1"/>
        <v>0.99696581895438907</v>
      </c>
      <c r="V39" s="6">
        <f ca="1"/>
        <v>0.98341296427724778</v>
      </c>
      <c r="W39" s="6">
        <f ca="1"/>
        <v>1.0257686762574136</v>
      </c>
      <c r="X39" s="6">
        <f ca="1"/>
        <v>1.0212296159229917</v>
      </c>
      <c r="Y39" s="6">
        <f ca="1"/>
        <v>1.016739071309805</v>
      </c>
      <c r="Z39" s="6">
        <f ca="1"/>
        <v>0.9900493648595603</v>
      </c>
      <c r="AA39" s="16">
        <f t="shared" ca="1" si="0"/>
        <v>4.7782155909598778E-2</v>
      </c>
      <c r="AB39" s="16">
        <f t="shared" ca="1" si="1"/>
        <v>0.11649585318473503</v>
      </c>
      <c r="AC39" s="6">
        <f t="shared" ca="1" si="2"/>
        <v>0.41016186073016275</v>
      </c>
    </row>
    <row r="40" spans="1:29">
      <c r="A40" s="7" t="s">
        <v>58</v>
      </c>
      <c r="B40" s="6">
        <f ca="1"/>
        <v>0.99794208296692699</v>
      </c>
      <c r="C40" s="6">
        <f ca="1"/>
        <v>0.99072246979364387</v>
      </c>
      <c r="D40" s="6">
        <f ca="1"/>
        <v>1.009712376747971</v>
      </c>
      <c r="E40" s="6">
        <f ca="1"/>
        <v>0.99795198353365766</v>
      </c>
      <c r="F40" s="6">
        <f ca="1"/>
        <v>0.99663956059030923</v>
      </c>
      <c r="G40" s="6">
        <f ca="1"/>
        <v>0.99409347701700701</v>
      </c>
      <c r="H40" s="6">
        <f ca="1"/>
        <v>0.99424812888866354</v>
      </c>
      <c r="I40" s="6">
        <f ca="1"/>
        <v>0.98922849736365459</v>
      </c>
      <c r="J40" s="6">
        <f ca="1"/>
        <v>0.99663842061976193</v>
      </c>
      <c r="K40" s="6">
        <f ca="1"/>
        <v>0.99441850417855437</v>
      </c>
      <c r="L40" s="6">
        <f ca="1"/>
        <v>0.9709362661544485</v>
      </c>
      <c r="M40" s="6">
        <f ca="1"/>
        <v>1.0077648324569681</v>
      </c>
      <c r="N40" s="6">
        <f ca="1"/>
        <v>0.99629385231136547</v>
      </c>
      <c r="O40" s="6">
        <f ca="1"/>
        <v>1.0134966842958346</v>
      </c>
      <c r="P40" s="6">
        <f ca="1"/>
        <v>1.0107781073592257</v>
      </c>
      <c r="Q40" s="6">
        <f ca="1"/>
        <v>0.99478211896501167</v>
      </c>
      <c r="R40" s="6">
        <f ca="1"/>
        <v>1.0011881800210891</v>
      </c>
      <c r="S40" s="6">
        <f ca="1"/>
        <v>1.0028776554563243</v>
      </c>
      <c r="T40" s="6">
        <f ca="1"/>
        <v>0.98527626041841487</v>
      </c>
      <c r="U40" s="6">
        <f ca="1"/>
        <v>1.0024646073034598</v>
      </c>
      <c r="V40" s="6">
        <f ca="1"/>
        <v>0.99785950120869682</v>
      </c>
      <c r="W40" s="6">
        <f ca="1"/>
        <v>0.99472554545860059</v>
      </c>
      <c r="X40" s="6">
        <f ca="1"/>
        <v>1.0042654394935271</v>
      </c>
      <c r="Y40" s="6">
        <f ca="1"/>
        <v>1.0131107772940955</v>
      </c>
      <c r="Z40" s="6">
        <f ca="1"/>
        <v>1.0011054754256596</v>
      </c>
      <c r="AA40" s="16">
        <f t="shared" ca="1" si="0"/>
        <v>-4.1658179123193695E-2</v>
      </c>
      <c r="AB40" s="16">
        <f t="shared" ca="1" si="1"/>
        <v>6.67806466551331E-2</v>
      </c>
      <c r="AC40" s="6">
        <f t="shared" ca="1" si="2"/>
        <v>-0.62380616555457746</v>
      </c>
    </row>
    <row r="41" spans="1:29">
      <c r="A41" s="7" t="s">
        <v>59</v>
      </c>
      <c r="B41" s="6">
        <f ca="1"/>
        <v>0.99960230389990046</v>
      </c>
      <c r="C41" s="6">
        <f ca="1"/>
        <v>1.0009396198765061</v>
      </c>
      <c r="D41" s="6">
        <f ca="1"/>
        <v>1.0012407539966597</v>
      </c>
      <c r="E41" s="6">
        <f ca="1"/>
        <v>0.9984995100004983</v>
      </c>
      <c r="F41" s="6">
        <f ca="1"/>
        <v>0.99673754726824293</v>
      </c>
      <c r="G41" s="6">
        <f ca="1"/>
        <v>0.99802613684543839</v>
      </c>
      <c r="H41" s="6">
        <f ca="1"/>
        <v>0.99796470992033459</v>
      </c>
      <c r="I41" s="6">
        <f ca="1"/>
        <v>0.99414231418248</v>
      </c>
      <c r="J41" s="6">
        <f ca="1"/>
        <v>0.99754582392356528</v>
      </c>
      <c r="K41" s="6">
        <f ca="1"/>
        <v>1.0011707317073171</v>
      </c>
      <c r="L41" s="6">
        <f ca="1"/>
        <v>0.98355396195399281</v>
      </c>
      <c r="M41" s="6">
        <f ca="1"/>
        <v>1.0044339103648583</v>
      </c>
      <c r="N41" s="6">
        <f ca="1"/>
        <v>0.99165518367395522</v>
      </c>
      <c r="O41" s="6">
        <f ca="1"/>
        <v>1.0069211232068396</v>
      </c>
      <c r="P41" s="6">
        <f ca="1"/>
        <v>1.0062885365624952</v>
      </c>
      <c r="Q41" s="6">
        <f ca="1"/>
        <v>0.99802517896815601</v>
      </c>
      <c r="R41" s="6">
        <f ca="1"/>
        <v>0.99920974680186769</v>
      </c>
      <c r="S41" s="6">
        <f ca="1"/>
        <v>1.0023387123070828</v>
      </c>
      <c r="T41" s="6">
        <f ca="1"/>
        <v>0.99045490807557024</v>
      </c>
      <c r="U41" s="6">
        <f ca="1"/>
        <v>1.0000398803589232</v>
      </c>
      <c r="V41" s="6">
        <f ca="1"/>
        <v>1.0016240251659612</v>
      </c>
      <c r="W41" s="6">
        <f ca="1"/>
        <v>0.99477917773653857</v>
      </c>
      <c r="X41" s="6">
        <f ca="1"/>
        <v>1.0037441778292382</v>
      </c>
      <c r="Y41" s="6">
        <f ca="1"/>
        <v>1.0071957717426523</v>
      </c>
      <c r="Z41" s="6">
        <f ca="1"/>
        <v>1.0030201202661233</v>
      </c>
      <c r="AA41" s="16">
        <f t="shared" ca="1" si="0"/>
        <v>-2.0983771809019336E-2</v>
      </c>
      <c r="AB41" s="16">
        <f t="shared" ca="1" si="1"/>
        <v>3.8971406489113881E-2</v>
      </c>
      <c r="AC41" s="6">
        <f t="shared" ca="1" si="2"/>
        <v>-0.53844019755563244</v>
      </c>
    </row>
    <row r="42" spans="1:29">
      <c r="A42" s="7" t="s">
        <v>60</v>
      </c>
      <c r="B42" s="6">
        <f ca="1"/>
        <v>1.0021726729538412</v>
      </c>
      <c r="C42" s="6">
        <f ca="1"/>
        <v>0.98173492759935654</v>
      </c>
      <c r="D42" s="6">
        <f ca="1"/>
        <v>1.0172260122340275</v>
      </c>
      <c r="E42" s="6">
        <f ca="1"/>
        <v>1.0223013739412328</v>
      </c>
      <c r="F42" s="6">
        <f ca="1"/>
        <v>0.99787034811228748</v>
      </c>
      <c r="G42" s="6">
        <f ca="1"/>
        <v>0.99104813614067111</v>
      </c>
      <c r="H42" s="6">
        <f ca="1"/>
        <v>0.9796853771222136</v>
      </c>
      <c r="I42" s="6">
        <f ca="1"/>
        <v>0.97453571864040744</v>
      </c>
      <c r="J42" s="6">
        <f ca="1"/>
        <v>0.99672342615205811</v>
      </c>
      <c r="K42" s="6">
        <f ca="1"/>
        <v>0.9861515604029587</v>
      </c>
      <c r="L42" s="6">
        <f ca="1"/>
        <v>0.95168115393112107</v>
      </c>
      <c r="M42" s="6">
        <f ca="1"/>
        <v>1.0176126376072081</v>
      </c>
      <c r="N42" s="6">
        <f ca="1"/>
        <v>0.99285278402943145</v>
      </c>
      <c r="O42" s="6">
        <f ca="1"/>
        <v>1.0375131876152144</v>
      </c>
      <c r="P42" s="6">
        <f ca="1"/>
        <v>1.0097533490754653</v>
      </c>
      <c r="Q42" s="6">
        <f ca="1"/>
        <v>1.0074780306081361</v>
      </c>
      <c r="R42" s="6">
        <f ca="1"/>
        <v>0.99077154656869038</v>
      </c>
      <c r="S42" s="6">
        <f ca="1"/>
        <v>0.99845089930653341</v>
      </c>
      <c r="T42" s="6">
        <f ca="1"/>
        <v>0.99140357863343553</v>
      </c>
      <c r="U42" s="6">
        <f ca="1"/>
        <v>1.0003007196881919</v>
      </c>
      <c r="V42" s="6">
        <f ca="1"/>
        <v>0.98389733745032371</v>
      </c>
      <c r="W42" s="6">
        <f ca="1"/>
        <v>1.0229742747713506</v>
      </c>
      <c r="X42" s="6">
        <f ca="1"/>
        <v>1.0137721980406345</v>
      </c>
      <c r="Y42" s="6">
        <f ca="1"/>
        <v>1.0199524859841285</v>
      </c>
      <c r="Z42" s="6">
        <f ca="1"/>
        <v>0.99283244654185387</v>
      </c>
      <c r="AA42" s="16">
        <f t="shared" ca="1" si="0"/>
        <v>-2.3212267319990154E-2</v>
      </c>
      <c r="AB42" s="16">
        <f t="shared" ca="1" si="1"/>
        <v>0.1341658867988626</v>
      </c>
      <c r="AC42" s="6">
        <f t="shared" ca="1" si="2"/>
        <v>-0.17301169376079387</v>
      </c>
    </row>
    <row r="43" spans="1:29">
      <c r="A43" s="7" t="s">
        <v>61</v>
      </c>
      <c r="B43" s="6">
        <f ca="1"/>
        <v>1.0089618784011063</v>
      </c>
      <c r="C43" s="6">
        <f ca="1"/>
        <v>0.9860327703001216</v>
      </c>
      <c r="D43" s="6">
        <f ca="1"/>
        <v>1.0164245158126066</v>
      </c>
      <c r="E43" s="6">
        <f ca="1"/>
        <v>1.012729728079486</v>
      </c>
      <c r="F43" s="6">
        <f ca="1"/>
        <v>0.99635626326531879</v>
      </c>
      <c r="G43" s="6">
        <f ca="1"/>
        <v>0.99543617301291598</v>
      </c>
      <c r="H43" s="6">
        <f ca="1"/>
        <v>0.97961542268145785</v>
      </c>
      <c r="I43" s="6">
        <f ca="1"/>
        <v>0.97553648931142178</v>
      </c>
      <c r="J43" s="6">
        <f ca="1"/>
        <v>0.99968522263835791</v>
      </c>
      <c r="K43" s="6">
        <f ca="1"/>
        <v>0.99383715838060471</v>
      </c>
      <c r="L43" s="6">
        <f ca="1"/>
        <v>0.96022302905453982</v>
      </c>
      <c r="M43" s="6">
        <f ca="1"/>
        <v>1.01335102435716</v>
      </c>
      <c r="N43" s="6">
        <f ca="1"/>
        <v>1.0007194856048955</v>
      </c>
      <c r="O43" s="6">
        <f ca="1"/>
        <v>1.0261290571806103</v>
      </c>
      <c r="P43" s="6">
        <f ca="1"/>
        <v>1.0124125186293029</v>
      </c>
      <c r="Q43" s="6">
        <f ca="1"/>
        <v>0.99840374516623476</v>
      </c>
      <c r="R43" s="6">
        <f ca="1"/>
        <v>0.99639025641481482</v>
      </c>
      <c r="S43" s="6">
        <f ca="1"/>
        <v>1.003961524869518</v>
      </c>
      <c r="T43" s="6">
        <f ca="1"/>
        <v>0.98247420791177764</v>
      </c>
      <c r="U43" s="6">
        <f ca="1"/>
        <v>1.0033428581669652</v>
      </c>
      <c r="V43" s="6">
        <f ca="1"/>
        <v>0.98263543924668406</v>
      </c>
      <c r="W43" s="6">
        <f ca="1"/>
        <v>1.009642370944591</v>
      </c>
      <c r="X43" s="6">
        <f ca="1"/>
        <v>1.0149381198403082</v>
      </c>
      <c r="Y43" s="6">
        <f ca="1"/>
        <v>1.0206725162019024</v>
      </c>
      <c r="Z43" s="6">
        <f ca="1"/>
        <v>1.0004610852352784</v>
      </c>
      <c r="AA43" s="16">
        <f t="shared" ca="1" si="0"/>
        <v>-1.2461982214824086E-2</v>
      </c>
      <c r="AB43" s="16">
        <f t="shared" ca="1" si="1"/>
        <v>0.11192968290949103</v>
      </c>
      <c r="AC43" s="6">
        <f t="shared" ca="1" si="2"/>
        <v>-0.11133759956151343</v>
      </c>
    </row>
    <row r="44" spans="1:29">
      <c r="A44" s="7" t="s">
        <v>62</v>
      </c>
      <c r="B44" s="6">
        <f ca="1"/>
        <v>1.0127041004276716</v>
      </c>
      <c r="C44" s="6">
        <f ca="1"/>
        <v>0.9935693960761327</v>
      </c>
      <c r="D44" s="6">
        <f ca="1"/>
        <v>1.00380534146683</v>
      </c>
      <c r="E44" s="6">
        <f ca="1"/>
        <v>1.0167145942310802</v>
      </c>
      <c r="F44" s="6">
        <f ca="1"/>
        <v>0.99803998162354701</v>
      </c>
      <c r="G44" s="6">
        <f ca="1"/>
        <v>1.0025333758287165</v>
      </c>
      <c r="H44" s="6">
        <f ca="1"/>
        <v>0.97277112739809202</v>
      </c>
      <c r="I44" s="6">
        <f ca="1"/>
        <v>0.96866179886939874</v>
      </c>
      <c r="J44" s="6">
        <f ca="1"/>
        <v>1.0055413673789495</v>
      </c>
      <c r="K44" s="6">
        <f ca="1"/>
        <v>0.99383964052477269</v>
      </c>
      <c r="L44" s="6">
        <f ca="1"/>
        <v>0.9645110604781636</v>
      </c>
      <c r="M44" s="6">
        <f ca="1"/>
        <v>1.0216983250035709</v>
      </c>
      <c r="N44" s="6">
        <f ca="1"/>
        <v>1.0068716589780256</v>
      </c>
      <c r="O44" s="6">
        <f ca="1"/>
        <v>1.0209006214751741</v>
      </c>
      <c r="P44" s="6">
        <f ca="1"/>
        <v>1.0078911404998299</v>
      </c>
      <c r="Q44" s="6">
        <f ca="1"/>
        <v>0.99123891796346997</v>
      </c>
      <c r="R44" s="6">
        <f ca="1"/>
        <v>0.98742668241055342</v>
      </c>
      <c r="S44" s="6">
        <f ca="1"/>
        <v>1.000526806227416</v>
      </c>
      <c r="T44" s="6">
        <f ca="1"/>
        <v>0.97587311068777516</v>
      </c>
      <c r="U44" s="6">
        <f ca="1"/>
        <v>1.0050072176959588</v>
      </c>
      <c r="V44" s="6">
        <f ca="1"/>
        <v>0.98863015162677892</v>
      </c>
      <c r="W44" s="6">
        <f ca="1"/>
        <v>1.0068637599173513</v>
      </c>
      <c r="X44" s="6">
        <f ca="1"/>
        <v>1.0169489262041038</v>
      </c>
      <c r="Y44" s="6">
        <f ca="1"/>
        <v>1.0149604239020358</v>
      </c>
      <c r="Z44" s="6">
        <f ca="1"/>
        <v>0.99668107035194886</v>
      </c>
      <c r="AA44" s="16">
        <f t="shared" ca="1" si="0"/>
        <v>-2.8461964633462844E-2</v>
      </c>
      <c r="AB44" s="16">
        <f t="shared" ca="1" si="1"/>
        <v>0.11486762230905065</v>
      </c>
      <c r="AC44" s="6">
        <f t="shared" ca="1" si="2"/>
        <v>-0.24778056741599561</v>
      </c>
    </row>
    <row r="45" spans="1:29">
      <c r="A45" s="7" t="s">
        <v>63</v>
      </c>
      <c r="B45" s="6">
        <f ca="1"/>
        <v>0.98778445930012126</v>
      </c>
      <c r="C45" s="6">
        <f ca="1"/>
        <v>0.98831791729575869</v>
      </c>
      <c r="D45" s="6">
        <f ca="1"/>
        <v>1.0097148099743407</v>
      </c>
      <c r="E45" s="6">
        <f ca="1"/>
        <v>0.99964473504193596</v>
      </c>
      <c r="F45" s="6">
        <f ca="1"/>
        <v>0.99379093224520898</v>
      </c>
      <c r="G45" s="6">
        <f ca="1"/>
        <v>0.98565237288384422</v>
      </c>
      <c r="H45" s="6">
        <f ca="1"/>
        <v>1.0022570163560516</v>
      </c>
      <c r="I45" s="6">
        <f ca="1"/>
        <v>0.99528011797580884</v>
      </c>
      <c r="J45" s="6">
        <f ca="1"/>
        <v>0.9966067043956911</v>
      </c>
      <c r="K45" s="6">
        <f ca="1"/>
        <v>1.0016171342529203</v>
      </c>
      <c r="L45" s="6">
        <f ca="1"/>
        <v>0.97221553050986831</v>
      </c>
      <c r="M45" s="6">
        <f ca="1"/>
        <v>0.99471039995909227</v>
      </c>
      <c r="N45" s="6">
        <f ca="1"/>
        <v>0.99183066499705208</v>
      </c>
      <c r="O45" s="6">
        <f ca="1"/>
        <v>1.0156069898221998</v>
      </c>
      <c r="P45" s="6">
        <f ca="1"/>
        <v>1.0071518924552614</v>
      </c>
      <c r="Q45" s="6">
        <f ca="1"/>
        <v>1.003635661819585</v>
      </c>
      <c r="R45" s="6">
        <f ca="1"/>
        <v>0.99614339291272225</v>
      </c>
      <c r="S45" s="6">
        <f ca="1"/>
        <v>1.0029309703842604</v>
      </c>
      <c r="T45" s="6">
        <f ca="1"/>
        <v>1.0005529762525407</v>
      </c>
      <c r="U45" s="6">
        <f ca="1"/>
        <v>1.0035939478095242</v>
      </c>
      <c r="V45" s="6">
        <f ca="1"/>
        <v>1.0007238531768907</v>
      </c>
      <c r="W45" s="6">
        <f ca="1"/>
        <v>0.99473099270308774</v>
      </c>
      <c r="X45" s="6">
        <f ca="1"/>
        <v>0.99357074503992648</v>
      </c>
      <c r="Y45" s="6">
        <f ca="1"/>
        <v>1.0067037182297458</v>
      </c>
      <c r="Z45" s="6">
        <f ca="1"/>
        <v>1.003820458667722</v>
      </c>
      <c r="AA45" s="16">
        <f t="shared" ca="1" si="0"/>
        <v>-5.1072635534374911E-2</v>
      </c>
      <c r="AB45" s="16">
        <f t="shared" ca="1" si="1"/>
        <v>6.4175776225897957E-2</v>
      </c>
      <c r="AC45" s="6">
        <f t="shared" ca="1" si="2"/>
        <v>-0.79582419626059298</v>
      </c>
    </row>
    <row r="46" spans="1:29">
      <c r="A46" s="7" t="s">
        <v>64</v>
      </c>
      <c r="B46" s="6">
        <f ca="1"/>
        <v>0.98083137731522818</v>
      </c>
      <c r="C46" s="6">
        <f ca="1"/>
        <v>0.9713282734116323</v>
      </c>
      <c r="D46" s="6">
        <f ca="1"/>
        <v>1.0200739700627537</v>
      </c>
      <c r="E46" s="6">
        <f ca="1"/>
        <v>1.0075900702371621</v>
      </c>
      <c r="F46" s="6">
        <f ca="1"/>
        <v>0.99122209292646657</v>
      </c>
      <c r="G46" s="6">
        <f ca="1"/>
        <v>0.97613799602720031</v>
      </c>
      <c r="H46" s="6">
        <f ca="1"/>
        <v>0.99707806316596181</v>
      </c>
      <c r="I46" s="6">
        <f ca="1"/>
        <v>0.98659351105887461</v>
      </c>
      <c r="J46" s="6">
        <f ca="1"/>
        <v>1.0015159855038354</v>
      </c>
      <c r="K46" s="6">
        <f ca="1"/>
        <v>0.99917889389234971</v>
      </c>
      <c r="L46" s="6">
        <f ca="1"/>
        <v>0.95092517764257689</v>
      </c>
      <c r="M46" s="6">
        <f ca="1"/>
        <v>0.99076444744897318</v>
      </c>
      <c r="N46" s="6">
        <f ca="1"/>
        <v>1.0000342644703308</v>
      </c>
      <c r="O46" s="6">
        <f ca="1"/>
        <v>1.030720709764283</v>
      </c>
      <c r="P46" s="6">
        <f ca="1"/>
        <v>1.0088927761104931</v>
      </c>
      <c r="Q46" s="6">
        <f ca="1"/>
        <v>1.0026928601891889</v>
      </c>
      <c r="R46" s="6">
        <f ca="1"/>
        <v>0.99059077665512951</v>
      </c>
      <c r="S46" s="6">
        <f ca="1"/>
        <v>1.0016114391737072</v>
      </c>
      <c r="T46" s="6">
        <f ca="1"/>
        <v>1.0086949141831461</v>
      </c>
      <c r="U46" s="6">
        <f ca="1"/>
        <v>1.0085241229219029</v>
      </c>
      <c r="V46" s="6">
        <f ca="1"/>
        <v>0.99686866042025912</v>
      </c>
      <c r="W46" s="6">
        <f ca="1"/>
        <v>0.99787033997322339</v>
      </c>
      <c r="X46" s="6">
        <f ca="1"/>
        <v>0.98762356424090059</v>
      </c>
      <c r="Y46" s="6">
        <f ca="1"/>
        <v>1.0064127359916062</v>
      </c>
      <c r="Z46" s="6">
        <f ca="1"/>
        <v>1.0018427333459365</v>
      </c>
      <c r="AA46" s="16">
        <f t="shared" ca="1" si="0"/>
        <v>-8.3924849358197329E-2</v>
      </c>
      <c r="AB46" s="16">
        <f t="shared" ca="1" si="1"/>
        <v>0.11569761546307462</v>
      </c>
      <c r="AC46" s="6">
        <f t="shared" ca="1" si="2"/>
        <v>-0.72538097714712446</v>
      </c>
    </row>
    <row r="47" spans="1:29">
      <c r="A47" s="7" t="s">
        <v>65</v>
      </c>
      <c r="B47" s="6">
        <f ca="1"/>
        <v>0.99960230389990046</v>
      </c>
      <c r="C47" s="6">
        <f ca="1"/>
        <v>1.0009396198765061</v>
      </c>
      <c r="D47" s="6">
        <f ca="1"/>
        <v>1.0012407539966597</v>
      </c>
      <c r="E47" s="6">
        <f ca="1"/>
        <v>0.9984995100004983</v>
      </c>
      <c r="F47" s="6">
        <f ca="1"/>
        <v>0.99673754726824293</v>
      </c>
      <c r="G47" s="6">
        <f ca="1"/>
        <v>0.99802613684543839</v>
      </c>
      <c r="H47" s="6">
        <f ca="1"/>
        <v>0.99796470992033459</v>
      </c>
      <c r="I47" s="6">
        <f ca="1"/>
        <v>0.99414231418248</v>
      </c>
      <c r="J47" s="6">
        <f ca="1"/>
        <v>0.99754582392356528</v>
      </c>
      <c r="K47" s="6">
        <f ca="1"/>
        <v>1.0011707317073171</v>
      </c>
      <c r="L47" s="6">
        <f ca="1"/>
        <v>0.98355396195399281</v>
      </c>
      <c r="M47" s="6">
        <f ca="1"/>
        <v>1.0044339103648583</v>
      </c>
      <c r="N47" s="6">
        <f ca="1"/>
        <v>0.99165518367395522</v>
      </c>
      <c r="O47" s="6">
        <f ca="1"/>
        <v>1.0069211232068396</v>
      </c>
      <c r="P47" s="6">
        <f ca="1"/>
        <v>1.0062885365624952</v>
      </c>
      <c r="Q47" s="6">
        <f ca="1"/>
        <v>0.99802517896815601</v>
      </c>
      <c r="R47" s="6">
        <f ca="1"/>
        <v>0.99920974680186769</v>
      </c>
      <c r="S47" s="6">
        <f ca="1"/>
        <v>1.0023387123070828</v>
      </c>
      <c r="T47" s="6">
        <f ca="1"/>
        <v>0.99045490807557024</v>
      </c>
      <c r="U47" s="6">
        <f ca="1"/>
        <v>1.0000398803589232</v>
      </c>
      <c r="V47" s="6">
        <f ca="1"/>
        <v>1.0016240251659612</v>
      </c>
      <c r="W47" s="6">
        <f ca="1"/>
        <v>0.99477917773653857</v>
      </c>
      <c r="X47" s="6">
        <f ca="1"/>
        <v>1.0037441778292382</v>
      </c>
      <c r="Y47" s="6">
        <f ca="1"/>
        <v>1.0071957717426523</v>
      </c>
      <c r="Z47" s="6">
        <f ca="1"/>
        <v>1.0030201202661233</v>
      </c>
      <c r="AA47" s="16">
        <f t="shared" ca="1" si="0"/>
        <v>-2.0983771809019336E-2</v>
      </c>
      <c r="AB47" s="16">
        <f t="shared" ca="1" si="1"/>
        <v>3.8971406489113881E-2</v>
      </c>
      <c r="AC47" s="6">
        <f t="shared" ca="1" si="2"/>
        <v>-0.53844019755563244</v>
      </c>
    </row>
    <row r="48" spans="1:29">
      <c r="A48" s="7" t="s">
        <v>66</v>
      </c>
      <c r="B48" s="6">
        <f ca="1"/>
        <v>0.99960230389990046</v>
      </c>
      <c r="C48" s="6">
        <f ca="1"/>
        <v>1.0009396198765061</v>
      </c>
      <c r="D48" s="6">
        <f ca="1"/>
        <v>1.0012407539966597</v>
      </c>
      <c r="E48" s="6">
        <f ca="1"/>
        <v>0.9984995100004983</v>
      </c>
      <c r="F48" s="6">
        <f ca="1"/>
        <v>0.99673754726824293</v>
      </c>
      <c r="G48" s="6">
        <f ca="1"/>
        <v>0.99802613684543839</v>
      </c>
      <c r="H48" s="6">
        <f ca="1"/>
        <v>0.99796470992033459</v>
      </c>
      <c r="I48" s="6">
        <f ca="1"/>
        <v>0.99414231418248</v>
      </c>
      <c r="J48" s="6">
        <f ca="1"/>
        <v>0.99754582392356528</v>
      </c>
      <c r="K48" s="6">
        <f ca="1"/>
        <v>1.0011707317073171</v>
      </c>
      <c r="L48" s="6">
        <f ca="1"/>
        <v>0.98355396195399281</v>
      </c>
      <c r="M48" s="6">
        <f ca="1"/>
        <v>1.0044339103648583</v>
      </c>
      <c r="N48" s="6">
        <f ca="1"/>
        <v>0.99165518367395522</v>
      </c>
      <c r="O48" s="6">
        <f ca="1"/>
        <v>1.0069211232068396</v>
      </c>
      <c r="P48" s="6">
        <f ca="1"/>
        <v>1.0062885365624952</v>
      </c>
      <c r="Q48" s="6">
        <f ca="1"/>
        <v>0.99802517896815601</v>
      </c>
      <c r="R48" s="6">
        <f ca="1"/>
        <v>0.99920974680186769</v>
      </c>
      <c r="S48" s="6">
        <f ca="1"/>
        <v>1.0023387123070828</v>
      </c>
      <c r="T48" s="6">
        <f ca="1"/>
        <v>0.99045490807557024</v>
      </c>
      <c r="U48" s="6">
        <f ca="1"/>
        <v>1.0000398803589232</v>
      </c>
      <c r="V48" s="6">
        <f ca="1"/>
        <v>1.0016240251659612</v>
      </c>
      <c r="W48" s="6">
        <f ca="1"/>
        <v>0.99477917773653857</v>
      </c>
      <c r="X48" s="6">
        <f ca="1"/>
        <v>1.0037441778292382</v>
      </c>
      <c r="Y48" s="6">
        <f ca="1"/>
        <v>1.0071957717426523</v>
      </c>
      <c r="Z48" s="6">
        <f ca="1"/>
        <v>1.0030201202661233</v>
      </c>
      <c r="AA48" s="16">
        <f t="shared" ca="1" si="0"/>
        <v>-2.0983771809019336E-2</v>
      </c>
      <c r="AB48" s="16">
        <f t="shared" ca="1" si="1"/>
        <v>3.8971406489113881E-2</v>
      </c>
      <c r="AC48" s="6">
        <f t="shared" ca="1" si="2"/>
        <v>-0.53844019755563244</v>
      </c>
    </row>
    <row r="49" spans="1:29">
      <c r="A49" s="7" t="s">
        <v>67</v>
      </c>
      <c r="B49" s="6">
        <f ca="1"/>
        <v>1.0193213189807464</v>
      </c>
      <c r="C49" s="6">
        <f ca="1"/>
        <v>0.98704759253873364</v>
      </c>
      <c r="D49" s="6">
        <f ca="1"/>
        <v>1.0176762846392249</v>
      </c>
      <c r="E49" s="6">
        <f ca="1"/>
        <v>1.0246287871755921</v>
      </c>
      <c r="F49" s="6">
        <f ca="1"/>
        <v>1.0041943239196509</v>
      </c>
      <c r="G49" s="6">
        <f ca="1"/>
        <v>1.0069428803682563</v>
      </c>
      <c r="H49" s="6">
        <f ca="1"/>
        <v>0.97393584746430117</v>
      </c>
      <c r="I49" s="6">
        <f ca="1"/>
        <v>0.97467512016242597</v>
      </c>
      <c r="J49" s="6">
        <f ca="1"/>
        <v>0.99951246146862349</v>
      </c>
      <c r="K49" s="6">
        <f ca="1"/>
        <v>0.98363314119392653</v>
      </c>
      <c r="L49" s="6">
        <f ca="1"/>
        <v>0.96290648370647469</v>
      </c>
      <c r="M49" s="6">
        <f ca="1"/>
        <v>1.0252245411883798</v>
      </c>
      <c r="N49" s="6">
        <f ca="1"/>
        <v>0.9994687802704123</v>
      </c>
      <c r="O49" s="6">
        <f ca="1"/>
        <v>1.0338537276076478</v>
      </c>
      <c r="P49" s="6">
        <f ca="1"/>
        <v>1.0109819225691763</v>
      </c>
      <c r="Q49" s="6">
        <f ca="1"/>
        <v>1.002810312031909</v>
      </c>
      <c r="R49" s="6">
        <f ca="1"/>
        <v>1.0012541750426838</v>
      </c>
      <c r="S49" s="6">
        <f ca="1"/>
        <v>0.99654722817488173</v>
      </c>
      <c r="T49" s="6">
        <f ca="1"/>
        <v>0.98344338722090985</v>
      </c>
      <c r="U49" s="6">
        <f ca="1"/>
        <v>0.99767711987009444</v>
      </c>
      <c r="V49" s="6">
        <f ca="1"/>
        <v>0.97643737521608176</v>
      </c>
      <c r="W49" s="6">
        <f ca="1"/>
        <v>1.0300384207115989</v>
      </c>
      <c r="X49" s="6">
        <f ca="1"/>
        <v>1.0274080822124145</v>
      </c>
      <c r="Y49" s="6">
        <f ca="1"/>
        <v>1.021985860612131</v>
      </c>
      <c r="Z49" s="6">
        <f ca="1"/>
        <v>0.99101319304483737</v>
      </c>
      <c r="AA49" s="16">
        <f t="shared" ca="1" si="0"/>
        <v>4.9059069799000987E-2</v>
      </c>
      <c r="AB49" s="16">
        <f t="shared" ca="1" si="1"/>
        <v>0.14238412460192673</v>
      </c>
      <c r="AC49" s="6">
        <f t="shared" ca="1" si="2"/>
        <v>0.34455435208215007</v>
      </c>
    </row>
    <row r="50" spans="1:29">
      <c r="A50" s="7" t="s">
        <v>68</v>
      </c>
      <c r="B50" s="6">
        <f ca="1"/>
        <v>1.0131179578808265</v>
      </c>
      <c r="C50" s="6">
        <f ca="1"/>
        <v>0.98751094192183497</v>
      </c>
      <c r="D50" s="6">
        <f ca="1"/>
        <v>1.0119482089563192</v>
      </c>
      <c r="E50" s="6">
        <f ca="1"/>
        <v>1.010602437288644</v>
      </c>
      <c r="F50" s="6">
        <f ca="1"/>
        <v>1.0074330030343717</v>
      </c>
      <c r="G50" s="6">
        <f ca="1"/>
        <v>1.0116622070711143</v>
      </c>
      <c r="H50" s="6">
        <f ca="1"/>
        <v>0.99204200426334466</v>
      </c>
      <c r="I50" s="6">
        <f ca="1"/>
        <v>0.99141221479329189</v>
      </c>
      <c r="J50" s="6">
        <f ca="1"/>
        <v>1.002766876527335</v>
      </c>
      <c r="K50" s="6">
        <f ca="1"/>
        <v>0.99546870116101371</v>
      </c>
      <c r="L50" s="6">
        <f ca="1"/>
        <v>0.97934522514493627</v>
      </c>
      <c r="M50" s="6">
        <f ca="1"/>
        <v>1.0073208049435869</v>
      </c>
      <c r="N50" s="6">
        <f ca="1"/>
        <v>1.0077123249295303</v>
      </c>
      <c r="O50" s="6">
        <f ca="1"/>
        <v>1.0205175969636961</v>
      </c>
      <c r="P50" s="6">
        <f ca="1"/>
        <v>1.0087981516119848</v>
      </c>
      <c r="Q50" s="6">
        <f ca="1"/>
        <v>0.9990811374105032</v>
      </c>
      <c r="R50" s="6">
        <f ca="1"/>
        <v>1.006564702885214</v>
      </c>
      <c r="S50" s="6">
        <f ca="1"/>
        <v>0.99590534014016119</v>
      </c>
      <c r="T50" s="6">
        <f ca="1"/>
        <v>0.9821536313075534</v>
      </c>
      <c r="U50" s="6">
        <f ca="1"/>
        <v>1.0041918956683746</v>
      </c>
      <c r="V50" s="6">
        <f ca="1"/>
        <v>0.98899972067060249</v>
      </c>
      <c r="W50" s="6">
        <f ca="1"/>
        <v>1.0070224994340509</v>
      </c>
      <c r="X50" s="6">
        <f ca="1"/>
        <v>1.0142714019585539</v>
      </c>
      <c r="Y50" s="6">
        <f ca="1"/>
        <v>1.0122665769409744</v>
      </c>
      <c r="Z50" s="6">
        <f ca="1"/>
        <v>0.99669120934907973</v>
      </c>
      <c r="AA50" s="16">
        <f t="shared" ca="1" si="0"/>
        <v>5.4801742914902363E-2</v>
      </c>
      <c r="AB50" s="16">
        <f t="shared" ca="1" si="1"/>
        <v>7.774761289698881E-2</v>
      </c>
      <c r="AC50" s="6">
        <f t="shared" ca="1" si="2"/>
        <v>0.70486720907446476</v>
      </c>
    </row>
    <row r="51" spans="1:29">
      <c r="A51" s="7" t="s">
        <v>69</v>
      </c>
      <c r="B51" s="6">
        <f ca="1"/>
        <v>1.0001774862210484</v>
      </c>
      <c r="C51" s="6">
        <f ca="1"/>
        <v>0.99602391361973641</v>
      </c>
      <c r="D51" s="6">
        <f ca="1"/>
        <v>1.0048341207657114</v>
      </c>
      <c r="E51" s="6">
        <f ca="1"/>
        <v>0.99963223762640563</v>
      </c>
      <c r="F51" s="6">
        <f ca="1"/>
        <v>0.99622454578176134</v>
      </c>
      <c r="G51" s="6">
        <f ca="1"/>
        <v>0.99654539228207473</v>
      </c>
      <c r="H51" s="6">
        <f ca="1"/>
        <v>0.99271503279791817</v>
      </c>
      <c r="I51" s="6">
        <f ca="1"/>
        <v>0.98817929720946529</v>
      </c>
      <c r="J51" s="6">
        <f ca="1"/>
        <v>0.99855789184251165</v>
      </c>
      <c r="K51" s="6">
        <f ca="1"/>
        <v>0.99684084922895244</v>
      </c>
      <c r="L51" s="6">
        <f ca="1"/>
        <v>0.97511432034984391</v>
      </c>
      <c r="M51" s="6">
        <f ca="1"/>
        <v>1.0087842142155852</v>
      </c>
      <c r="N51" s="6">
        <f ca="1"/>
        <v>0.99569963230890157</v>
      </c>
      <c r="O51" s="6">
        <f ca="1"/>
        <v>1.0106657954586278</v>
      </c>
      <c r="P51" s="6">
        <f ca="1"/>
        <v>1.008566234663427</v>
      </c>
      <c r="Q51" s="6">
        <f ca="1"/>
        <v>0.99384270989296486</v>
      </c>
      <c r="R51" s="6">
        <f ca="1"/>
        <v>0.99876514036544584</v>
      </c>
      <c r="S51" s="6">
        <f ca="1"/>
        <v>1.0025100622389218</v>
      </c>
      <c r="T51" s="6">
        <f ca="1"/>
        <v>0.98687356494441703</v>
      </c>
      <c r="U51" s="6">
        <f ca="1"/>
        <v>1.0013077989985142</v>
      </c>
      <c r="V51" s="6">
        <f ca="1"/>
        <v>0.99936493822352845</v>
      </c>
      <c r="W51" s="6">
        <f ca="1"/>
        <v>0.99520972993275258</v>
      </c>
      <c r="X51" s="6">
        <f ca="1"/>
        <v>1.0053523724022804</v>
      </c>
      <c r="Y51" s="6">
        <f ca="1"/>
        <v>1.0101387712684984</v>
      </c>
      <c r="Z51" s="6">
        <f ca="1"/>
        <v>1.0013844845933477</v>
      </c>
      <c r="AA51" s="16">
        <f t="shared" ca="1" si="0"/>
        <v>-3.6776252211181304E-2</v>
      </c>
      <c r="AB51" s="16">
        <f t="shared" ca="1" si="1"/>
        <v>5.6915596400611203E-2</v>
      </c>
      <c r="AC51" s="6">
        <f t="shared" ca="1" si="2"/>
        <v>-0.64615420968840753</v>
      </c>
    </row>
    <row r="52" spans="1:29">
      <c r="A52" s="7" t="s">
        <v>70</v>
      </c>
      <c r="B52" s="6">
        <f ca="1"/>
        <v>1.0157317183239218</v>
      </c>
      <c r="C52" s="6">
        <f ca="1"/>
        <v>0.98616170198649766</v>
      </c>
      <c r="D52" s="6">
        <f ca="1"/>
        <v>1.0137728338072414</v>
      </c>
      <c r="E52" s="6">
        <f ca="1"/>
        <v>1.0166437193483269</v>
      </c>
      <c r="F52" s="6">
        <f ca="1"/>
        <v>1.0058025837511539</v>
      </c>
      <c r="G52" s="6">
        <f ca="1"/>
        <v>1.0093963360647262</v>
      </c>
      <c r="H52" s="6">
        <f ca="1"/>
        <v>0.9834029743090239</v>
      </c>
      <c r="I52" s="6">
        <f ca="1"/>
        <v>0.98197737975247423</v>
      </c>
      <c r="J52" s="6">
        <f ca="1"/>
        <v>1.0023650448581529</v>
      </c>
      <c r="K52" s="6">
        <f ca="1"/>
        <v>0.99028756815448737</v>
      </c>
      <c r="L52" s="6">
        <f ca="1"/>
        <v>0.97049011167287691</v>
      </c>
      <c r="M52" s="6">
        <f ca="1"/>
        <v>1.0152772741777325</v>
      </c>
      <c r="N52" s="6">
        <f ca="1"/>
        <v>1.0062671611799949</v>
      </c>
      <c r="O52" s="6">
        <f ca="1"/>
        <v>1.0263616993985003</v>
      </c>
      <c r="P52" s="6">
        <f ca="1"/>
        <v>1.009669871541782</v>
      </c>
      <c r="Q52" s="6">
        <f ca="1"/>
        <v>0.99843524724386379</v>
      </c>
      <c r="R52" s="6">
        <f ca="1"/>
        <v>1.0026795955684182</v>
      </c>
      <c r="S52" s="6">
        <f ca="1"/>
        <v>0.99636423426917364</v>
      </c>
      <c r="T52" s="6">
        <f ca="1"/>
        <v>0.98139824830833222</v>
      </c>
      <c r="U52" s="6">
        <f ca="1"/>
        <v>1.0021686268602565</v>
      </c>
      <c r="V52" s="6">
        <f ca="1"/>
        <v>0.98457061362523068</v>
      </c>
      <c r="W52" s="6">
        <f ca="1"/>
        <v>1.0145228185052413</v>
      </c>
      <c r="X52" s="6">
        <f ca="1"/>
        <v>1.0193066122349888</v>
      </c>
      <c r="Y52" s="6">
        <f ca="1"/>
        <v>1.016712007885801</v>
      </c>
      <c r="Z52" s="6">
        <f ca="1"/>
        <v>0.99412770780693482</v>
      </c>
      <c r="AA52" s="16">
        <f t="shared" ca="1" si="0"/>
        <v>4.2173818800840035E-2</v>
      </c>
      <c r="AB52" s="16">
        <f t="shared" ca="1" si="1"/>
        <v>0.10503455407661373</v>
      </c>
      <c r="AC52" s="6">
        <f t="shared" ca="1" si="2"/>
        <v>0.40152328128206111</v>
      </c>
    </row>
    <row r="53" spans="1:29">
      <c r="A53" s="7" t="s">
        <v>71</v>
      </c>
      <c r="B53" s="6">
        <f ca="1"/>
        <v>0.98204608954886052</v>
      </c>
      <c r="C53" s="6">
        <f ca="1"/>
        <v>0.98231949458812484</v>
      </c>
      <c r="D53" s="6">
        <f ca="1"/>
        <v>1.0135753649459882</v>
      </c>
      <c r="E53" s="6">
        <f ca="1"/>
        <v>1.0006846504830857</v>
      </c>
      <c r="F53" s="6">
        <f ca="1"/>
        <v>0.99245628260322483</v>
      </c>
      <c r="G53" s="6">
        <f ca="1"/>
        <v>0.97979376571629628</v>
      </c>
      <c r="H53" s="6">
        <f ca="1"/>
        <v>1.0045737143301168</v>
      </c>
      <c r="I53" s="6">
        <f ca="1"/>
        <v>0.99611203750661703</v>
      </c>
      <c r="J53" s="6">
        <f ca="1"/>
        <v>0.99642063593737473</v>
      </c>
      <c r="K53" s="6">
        <f ca="1"/>
        <v>1.0023336379275609</v>
      </c>
      <c r="L53" s="6">
        <f ca="1"/>
        <v>0.96728370799892482</v>
      </c>
      <c r="M53" s="6">
        <f ca="1"/>
        <v>0.98941105521066031</v>
      </c>
      <c r="N53" s="6">
        <f ca="1"/>
        <v>0.99196748566801118</v>
      </c>
      <c r="O53" s="6">
        <f ca="1"/>
        <v>1.0198816074229831</v>
      </c>
      <c r="P53" s="6">
        <f ca="1"/>
        <v>1.0071953042757422</v>
      </c>
      <c r="Q53" s="6">
        <f ca="1"/>
        <v>1.0068159330402047</v>
      </c>
      <c r="R53" s="6">
        <f ca="1"/>
        <v>0.99438795087753995</v>
      </c>
      <c r="S53" s="6">
        <f ca="1"/>
        <v>1.0030293411411488</v>
      </c>
      <c r="T53" s="6">
        <f ca="1"/>
        <v>1.0062600062392242</v>
      </c>
      <c r="U53" s="6">
        <f ca="1"/>
        <v>1.0053438346702874</v>
      </c>
      <c r="V53" s="6">
        <f ca="1"/>
        <v>1.0003033128172714</v>
      </c>
      <c r="W53" s="6">
        <f ca="1"/>
        <v>0.99504444463899955</v>
      </c>
      <c r="X53" s="6">
        <f ca="1"/>
        <v>0.98839908831378986</v>
      </c>
      <c r="Y53" s="6">
        <f ca="1"/>
        <v>1.0059237458768369</v>
      </c>
      <c r="Z53" s="6">
        <f ca="1"/>
        <v>1.0042372358511731</v>
      </c>
      <c r="AA53" s="16">
        <f t="shared" ca="1" si="0"/>
        <v>-6.3790986407972872E-2</v>
      </c>
      <c r="AB53" s="16">
        <f t="shared" ca="1" si="1"/>
        <v>8.3727626217313833E-2</v>
      </c>
      <c r="AC53" s="6">
        <f t="shared" ca="1" si="2"/>
        <v>-0.76188695762619973</v>
      </c>
    </row>
    <row r="54" spans="1:29">
      <c r="A54" s="7" t="s">
        <v>72</v>
      </c>
      <c r="B54" s="6">
        <f ca="1"/>
        <v>1.0113627635142779</v>
      </c>
      <c r="C54" s="6">
        <f ca="1"/>
        <v>0.98621329052131046</v>
      </c>
      <c r="D54" s="6">
        <f ca="1"/>
        <v>1.0209921324666327</v>
      </c>
      <c r="E54" s="6">
        <f ca="1"/>
        <v>1.026447948369738</v>
      </c>
      <c r="F54" s="6">
        <f ca="1"/>
        <v>1.0010600089709616</v>
      </c>
      <c r="G54" s="6">
        <f ca="1"/>
        <v>0.9981451785495763</v>
      </c>
      <c r="H54" s="6">
        <f ca="1"/>
        <v>0.97604632196299523</v>
      </c>
      <c r="I54" s="6">
        <f ca="1"/>
        <v>0.97657010048420168</v>
      </c>
      <c r="J54" s="6">
        <f ca="1"/>
        <v>0.99448812353466942</v>
      </c>
      <c r="K54" s="6">
        <f ca="1"/>
        <v>0.9783915275427244</v>
      </c>
      <c r="L54" s="6">
        <f ca="1"/>
        <v>0.95710715668770474</v>
      </c>
      <c r="M54" s="6">
        <f ca="1"/>
        <v>1.0262849324886179</v>
      </c>
      <c r="N54" s="6">
        <f ca="1"/>
        <v>0.98712211325062993</v>
      </c>
      <c r="O54" s="6">
        <f ca="1"/>
        <v>1.0391059973857852</v>
      </c>
      <c r="P54" s="6">
        <f ca="1"/>
        <v>1.0105814938863982</v>
      </c>
      <c r="Q54" s="6">
        <f ca="1"/>
        <v>1.009327727245295</v>
      </c>
      <c r="R54" s="6">
        <f ca="1"/>
        <v>1.0011942366468034</v>
      </c>
      <c r="S54" s="6">
        <f ca="1"/>
        <v>0.99591282835450723</v>
      </c>
      <c r="T54" s="6">
        <f ca="1"/>
        <v>0.99708708753037723</v>
      </c>
      <c r="U54" s="6">
        <f ca="1"/>
        <v>0.99188867078531984</v>
      </c>
      <c r="V54" s="6">
        <f ca="1"/>
        <v>0.97725216712951979</v>
      </c>
      <c r="W54" s="6">
        <f ca="1"/>
        <v>1.0394877968873253</v>
      </c>
      <c r="X54" s="6">
        <f ca="1"/>
        <v>1.0248574416925942</v>
      </c>
      <c r="Y54" s="6">
        <f ca="1"/>
        <v>1.0214301646680191</v>
      </c>
      <c r="Z54" s="6">
        <f ca="1"/>
        <v>0.98861615744147979</v>
      </c>
      <c r="AA54" s="16">
        <f t="shared" ca="1" si="0"/>
        <v>3.2051721246512566E-2</v>
      </c>
      <c r="AB54" s="16">
        <f t="shared" ca="1" si="1"/>
        <v>0.15318262286431197</v>
      </c>
      <c r="AC54" s="6">
        <f t="shared" ca="1" si="2"/>
        <v>0.20923862411537203</v>
      </c>
    </row>
    <row r="55" spans="1:29">
      <c r="A55" s="7" t="s">
        <v>73</v>
      </c>
      <c r="B55" s="6">
        <f ca="1"/>
        <v>0.99393163598953294</v>
      </c>
      <c r="C55" s="6">
        <f ca="1"/>
        <v>0.98923995444479684</v>
      </c>
      <c r="D55" s="6">
        <f ca="1"/>
        <v>1.009377799929208</v>
      </c>
      <c r="E55" s="6">
        <f ca="1"/>
        <v>1.0018279576454379</v>
      </c>
      <c r="F55" s="6">
        <f ca="1"/>
        <v>0.99531462797188452</v>
      </c>
      <c r="G55" s="6">
        <f ca="1"/>
        <v>0.98998909170038285</v>
      </c>
      <c r="H55" s="6">
        <f ca="1"/>
        <v>0.99612951981471254</v>
      </c>
      <c r="I55" s="6">
        <f ca="1"/>
        <v>0.99003838618563678</v>
      </c>
      <c r="J55" s="6">
        <f ca="1"/>
        <v>0.99724889770654257</v>
      </c>
      <c r="K55" s="6">
        <f ca="1"/>
        <v>0.99862497939385686</v>
      </c>
      <c r="L55" s="6">
        <f ca="1"/>
        <v>0.97043716211633924</v>
      </c>
      <c r="M55" s="6">
        <f ca="1"/>
        <v>1.001841334883653</v>
      </c>
      <c r="N55" s="6">
        <f ca="1"/>
        <v>0.99476908615293502</v>
      </c>
      <c r="O55" s="6">
        <f ca="1"/>
        <v>1.0164434932512494</v>
      </c>
      <c r="P55" s="6">
        <f ca="1"/>
        <v>1.0084447625228026</v>
      </c>
      <c r="Q55" s="6">
        <f ca="1"/>
        <v>1.0006941851628643</v>
      </c>
      <c r="R55" s="6">
        <f ca="1"/>
        <v>0.99605914486881697</v>
      </c>
      <c r="S55" s="6">
        <f ca="1"/>
        <v>1.0027429332041189</v>
      </c>
      <c r="T55" s="6">
        <f ca="1"/>
        <v>0.99206594203716802</v>
      </c>
      <c r="U55" s="6">
        <f ca="1"/>
        <v>1.0038119383553228</v>
      </c>
      <c r="V55" s="6">
        <f ca="1"/>
        <v>0.99757329765508618</v>
      </c>
      <c r="W55" s="6">
        <f ca="1"/>
        <v>0.99682977455759003</v>
      </c>
      <c r="X55" s="6">
        <f ca="1"/>
        <v>0.99989009991208888</v>
      </c>
      <c r="Y55" s="6">
        <f ca="1"/>
        <v>1.0105140592620663</v>
      </c>
      <c r="Z55" s="6">
        <f ca="1"/>
        <v>1.0021759096532883</v>
      </c>
      <c r="AA55" s="16">
        <f t="shared" ca="1" si="0"/>
        <v>-4.3979720668182343E-2</v>
      </c>
      <c r="AB55" s="16">
        <f t="shared" ca="1" si="1"/>
        <v>6.4009337909710459E-2</v>
      </c>
      <c r="AC55" s="6">
        <f t="shared" ca="1" si="2"/>
        <v>-0.68708288672222706</v>
      </c>
    </row>
    <row r="56" spans="1:29">
      <c r="A56" s="7" t="s">
        <v>74</v>
      </c>
      <c r="B56" s="6">
        <f ca="1"/>
        <v>0.94201950134153511</v>
      </c>
      <c r="C56" s="6">
        <f ca="1"/>
        <v>0.94109065647794377</v>
      </c>
      <c r="D56" s="6">
        <f ca="1"/>
        <v>1.0401564922122979</v>
      </c>
      <c r="E56" s="6">
        <f ca="1"/>
        <v>1.0083741395216805</v>
      </c>
      <c r="F56" s="6">
        <f ca="1"/>
        <v>0.9824758955591526</v>
      </c>
      <c r="G56" s="6">
        <f ca="1"/>
        <v>0.93889684813753582</v>
      </c>
      <c r="H56" s="6">
        <f ca="1"/>
        <v>1.0205233844510566</v>
      </c>
      <c r="I56" s="6">
        <f ca="1"/>
        <v>1.0011961722488039</v>
      </c>
      <c r="J56" s="6">
        <f ca="1"/>
        <v>0.99522102747909214</v>
      </c>
      <c r="K56" s="6">
        <f ca="1"/>
        <v>1.0086284513805523</v>
      </c>
      <c r="L56" s="6">
        <f ca="1"/>
        <v>0.93022390835378999</v>
      </c>
      <c r="M56" s="6">
        <f ca="1"/>
        <v>0.95249900039984003</v>
      </c>
      <c r="N56" s="6">
        <f ca="1"/>
        <v>0.99143648728066491</v>
      </c>
      <c r="O56" s="6">
        <f ca="1"/>
        <v>1.0511474299263273</v>
      </c>
      <c r="P56" s="6">
        <f ca="1"/>
        <v>1.0078949488439539</v>
      </c>
      <c r="Q56" s="6">
        <f ca="1"/>
        <v>1.0293341859163936</v>
      </c>
      <c r="R56" s="6">
        <f ca="1"/>
        <v>0.98120826215250811</v>
      </c>
      <c r="S56" s="6">
        <f ca="1"/>
        <v>1.0039569484013928</v>
      </c>
      <c r="T56" s="6">
        <f ca="1"/>
        <v>1.0450890745703927</v>
      </c>
      <c r="U56" s="6">
        <f ca="1"/>
        <v>1.0174988686076332</v>
      </c>
      <c r="V56" s="6">
        <f ca="1"/>
        <v>0.99792438843587838</v>
      </c>
      <c r="W56" s="6">
        <f ca="1"/>
        <v>0.99650869113058982</v>
      </c>
      <c r="X56" s="6">
        <f ca="1"/>
        <v>0.95281401416324996</v>
      </c>
      <c r="Y56" s="6">
        <f ca="1"/>
        <v>1.0010952902519168</v>
      </c>
      <c r="Z56" s="6">
        <f ca="1"/>
        <v>1.0078930915911222</v>
      </c>
      <c r="AA56" s="16">
        <f t="shared" ca="1" si="0"/>
        <v>-0.15601073228191886</v>
      </c>
      <c r="AB56" s="16">
        <f t="shared" ca="1" si="1"/>
        <v>0.24572243603442562</v>
      </c>
      <c r="AC56" s="6">
        <f t="shared" ca="1" si="2"/>
        <v>-0.63490633903719651</v>
      </c>
    </row>
    <row r="57" spans="1:29">
      <c r="A57" s="7" t="s">
        <v>75</v>
      </c>
      <c r="B57" s="6">
        <f ca="1"/>
        <v>1.0121088781859056</v>
      </c>
      <c r="C57" s="6">
        <f ca="1"/>
        <v>0.98321116137760545</v>
      </c>
      <c r="D57" s="6">
        <f ca="1"/>
        <v>1.0168197777236763</v>
      </c>
      <c r="E57" s="6">
        <f ca="1"/>
        <v>1.0175426831101411</v>
      </c>
      <c r="F57" s="6">
        <f ca="1"/>
        <v>1.0026631615268107</v>
      </c>
      <c r="G57" s="6">
        <f ca="1"/>
        <v>1.0035043500002261</v>
      </c>
      <c r="H57" s="6">
        <f ca="1"/>
        <v>0.98131071102943446</v>
      </c>
      <c r="I57" s="6">
        <f ca="1"/>
        <v>0.97937380128874019</v>
      </c>
      <c r="J57" s="6">
        <f ca="1"/>
        <v>1.0026557095614017</v>
      </c>
      <c r="K57" s="6">
        <f ca="1"/>
        <v>0.99032393543778252</v>
      </c>
      <c r="L57" s="6">
        <f ca="1"/>
        <v>0.96434581269135689</v>
      </c>
      <c r="M57" s="6">
        <f ca="1"/>
        <v>1.0140640995475181</v>
      </c>
      <c r="N57" s="6">
        <f ca="1"/>
        <v>1.0057176916483728</v>
      </c>
      <c r="O57" s="6">
        <f ca="1"/>
        <v>1.0291891860259994</v>
      </c>
      <c r="P57" s="6">
        <f ca="1"/>
        <v>1.0104671914077352</v>
      </c>
      <c r="Q57" s="6">
        <f ca="1"/>
        <v>0.99882241732672483</v>
      </c>
      <c r="R57" s="6">
        <f ca="1"/>
        <v>1.0005500677815189</v>
      </c>
      <c r="S57" s="6">
        <f ca="1"/>
        <v>0.9977122069055282</v>
      </c>
      <c r="T57" s="6">
        <f ca="1"/>
        <v>0.98564061811093995</v>
      </c>
      <c r="U57" s="6">
        <f ca="1"/>
        <v>1.0028738125456442</v>
      </c>
      <c r="V57" s="6">
        <f ca="1"/>
        <v>0.98299655559505117</v>
      </c>
      <c r="W57" s="6">
        <f ca="1"/>
        <v>1.0157094003630487</v>
      </c>
      <c r="X57" s="6">
        <f ca="1"/>
        <v>1.0168257756781769</v>
      </c>
      <c r="Y57" s="6">
        <f ca="1"/>
        <v>1.016518800893504</v>
      </c>
      <c r="Z57" s="6">
        <f ca="1"/>
        <v>0.99505604985752072</v>
      </c>
      <c r="AA57" s="16">
        <f t="shared" ca="1" si="0"/>
        <v>2.3408643732673928E-2</v>
      </c>
      <c r="AB57" s="16">
        <f t="shared" ca="1" si="1"/>
        <v>0.11101208086658064</v>
      </c>
      <c r="AC57" s="6">
        <f t="shared" ca="1" si="2"/>
        <v>0.21086573235941319</v>
      </c>
    </row>
    <row r="58" spans="1:29">
      <c r="A58" s="7" t="s">
        <v>76</v>
      </c>
      <c r="B58" s="6">
        <f ca="1"/>
        <v>1.0076594807568517</v>
      </c>
      <c r="C58" s="6">
        <f ca="1"/>
        <v>0.98666985123571582</v>
      </c>
      <c r="D58" s="6">
        <f ca="1"/>
        <v>1.0112071772111038</v>
      </c>
      <c r="E58" s="6">
        <f ca="1"/>
        <v>1.0122816474724801</v>
      </c>
      <c r="F58" s="6">
        <f ca="1"/>
        <v>1.0007429281183482</v>
      </c>
      <c r="G58" s="6">
        <f ca="1"/>
        <v>1.0008402836693882</v>
      </c>
      <c r="H58" s="6">
        <f ca="1"/>
        <v>0.98427131523709399</v>
      </c>
      <c r="I58" s="6">
        <f ca="1"/>
        <v>0.98023379470738359</v>
      </c>
      <c r="J58" s="6">
        <f ca="1"/>
        <v>1.0012144051530989</v>
      </c>
      <c r="K58" s="6">
        <f ca="1"/>
        <v>0.99467956975092309</v>
      </c>
      <c r="L58" s="6">
        <f ca="1"/>
        <v>0.96578077489287384</v>
      </c>
      <c r="M58" s="6">
        <f ca="1"/>
        <v>1.0120789874895979</v>
      </c>
      <c r="N58" s="6">
        <f ca="1"/>
        <v>1.0042296526190975</v>
      </c>
      <c r="O58" s="6">
        <f ca="1"/>
        <v>1.0239830984634002</v>
      </c>
      <c r="P58" s="6">
        <f ca="1"/>
        <v>1.0099361626134102</v>
      </c>
      <c r="Q58" s="6">
        <f ca="1"/>
        <v>0.99866868321077162</v>
      </c>
      <c r="R58" s="6">
        <f ca="1"/>
        <v>0.99529454409182616</v>
      </c>
      <c r="S58" s="6">
        <f ca="1"/>
        <v>0.99993841575306075</v>
      </c>
      <c r="T58" s="6">
        <f ca="1"/>
        <v>0.97859997811094401</v>
      </c>
      <c r="U58" s="6">
        <f ca="1"/>
        <v>1.0059780453379801</v>
      </c>
      <c r="V58" s="6">
        <f ca="1"/>
        <v>0.98833599755037849</v>
      </c>
      <c r="W58" s="6">
        <f ca="1"/>
        <v>1.0055676583922191</v>
      </c>
      <c r="X58" s="6">
        <f ca="1"/>
        <v>1.0124583471344788</v>
      </c>
      <c r="Y58" s="6">
        <f ca="1"/>
        <v>1.0166584038902753</v>
      </c>
      <c r="Z58" s="6">
        <f ca="1"/>
        <v>0.99796522012803968</v>
      </c>
      <c r="AA58" s="16">
        <f t="shared" ca="1" si="0"/>
        <v>-6.8713277253897864E-3</v>
      </c>
      <c r="AB58" s="16">
        <f t="shared" ca="1" si="1"/>
        <v>9.6648741046232528E-2</v>
      </c>
      <c r="AC58" s="6">
        <f t="shared" ca="1" si="2"/>
        <v>-7.1095884447194654E-2</v>
      </c>
    </row>
    <row r="59" spans="1:29">
      <c r="A59" s="7" t="s">
        <v>77</v>
      </c>
      <c r="B59" s="6">
        <f ca="1"/>
        <v>1.0142335704613954</v>
      </c>
      <c r="C59" s="6">
        <f ca="1"/>
        <v>0.98553747822341886</v>
      </c>
      <c r="D59" s="6">
        <f ca="1"/>
        <v>1.0164686517329362</v>
      </c>
      <c r="E59" s="6">
        <f ca="1"/>
        <v>1.0145543411964273</v>
      </c>
      <c r="F59" s="6">
        <f ca="1"/>
        <v>1.0065224850905303</v>
      </c>
      <c r="G59" s="6">
        <f ca="1"/>
        <v>1.0090012820280145</v>
      </c>
      <c r="H59" s="6">
        <f ca="1"/>
        <v>0.98656651012431529</v>
      </c>
      <c r="I59" s="6">
        <f ca="1"/>
        <v>0.98663146895877241</v>
      </c>
      <c r="J59" s="6">
        <f ca="1"/>
        <v>1.0001910951272106</v>
      </c>
      <c r="K59" s="6">
        <f ca="1"/>
        <v>0.98871327471935855</v>
      </c>
      <c r="L59" s="6">
        <f ca="1"/>
        <v>0.97190701682384806</v>
      </c>
      <c r="M59" s="6">
        <f ca="1"/>
        <v>1.0142730658035677</v>
      </c>
      <c r="N59" s="6">
        <f ca="1"/>
        <v>1.0035302685562699</v>
      </c>
      <c r="O59" s="6">
        <f ca="1"/>
        <v>1.0264362112127907</v>
      </c>
      <c r="P59" s="6">
        <f ca="1"/>
        <v>1.0106224493840392</v>
      </c>
      <c r="Q59" s="6">
        <f ca="1"/>
        <v>1.0006294817548274</v>
      </c>
      <c r="R59" s="6">
        <f ca="1"/>
        <v>1.0072194911906274</v>
      </c>
      <c r="S59" s="6">
        <f ca="1"/>
        <v>0.99588686388385372</v>
      </c>
      <c r="T59" s="6">
        <f ca="1"/>
        <v>0.98368125385091743</v>
      </c>
      <c r="U59" s="6">
        <f ca="1"/>
        <v>1.0008992499613321</v>
      </c>
      <c r="V59" s="6">
        <f ca="1"/>
        <v>0.98422395930599804</v>
      </c>
      <c r="W59" s="6">
        <f ca="1"/>
        <v>1.0164368635185344</v>
      </c>
      <c r="X59" s="6">
        <f ca="1"/>
        <v>1.0189782797274485</v>
      </c>
      <c r="Y59" s="6">
        <f ca="1"/>
        <v>1.0167274015455332</v>
      </c>
      <c r="Z59" s="6">
        <f ca="1"/>
        <v>0.99383690487182674</v>
      </c>
      <c r="AA59" s="16">
        <f t="shared" ca="1" si="0"/>
        <v>5.2621885547127656E-2</v>
      </c>
      <c r="AB59" s="16">
        <f t="shared" ca="1" si="1"/>
        <v>0.10134378777593681</v>
      </c>
      <c r="AC59" s="6">
        <f t="shared" ca="1" si="2"/>
        <v>0.51924135363354029</v>
      </c>
    </row>
    <row r="60" spans="1:29">
      <c r="A60" s="7" t="s">
        <v>78</v>
      </c>
      <c r="B60" s="6">
        <f ca="1"/>
        <v>0.9967682361502973</v>
      </c>
      <c r="C60" s="6">
        <f ca="1"/>
        <v>0.98266303279071521</v>
      </c>
      <c r="D60" s="6">
        <f ca="1"/>
        <v>1.0141914650639166</v>
      </c>
      <c r="E60" s="6">
        <f ca="1"/>
        <v>1.0075657520037136</v>
      </c>
      <c r="F60" s="6">
        <f ca="1"/>
        <v>0.99680093634895495</v>
      </c>
      <c r="G60" s="6">
        <f ca="1"/>
        <v>0.99094375048646621</v>
      </c>
      <c r="H60" s="6">
        <f ca="1"/>
        <v>0.99116577214207946</v>
      </c>
      <c r="I60" s="6">
        <f ca="1"/>
        <v>0.98464514492823085</v>
      </c>
      <c r="J60" s="6">
        <f ca="1"/>
        <v>0.99875542071985668</v>
      </c>
      <c r="K60" s="6">
        <f ca="1"/>
        <v>0.99662949702775272</v>
      </c>
      <c r="L60" s="6">
        <f ca="1"/>
        <v>0.96115711109028823</v>
      </c>
      <c r="M60" s="6">
        <f ca="1"/>
        <v>1.0041610096645563</v>
      </c>
      <c r="N60" s="6">
        <f ca="1"/>
        <v>0.9992962589554597</v>
      </c>
      <c r="O60" s="6">
        <f ca="1"/>
        <v>1.0249175040864773</v>
      </c>
      <c r="P60" s="6">
        <f ca="1"/>
        <v>1.0103996930644767</v>
      </c>
      <c r="Q60" s="6">
        <f ca="1"/>
        <v>1.0014476113419981</v>
      </c>
      <c r="R60" s="6">
        <f ca="1"/>
        <v>0.9946281970411206</v>
      </c>
      <c r="S60" s="6">
        <f ca="1"/>
        <v>1.001714295294166</v>
      </c>
      <c r="T60" s="6">
        <f ca="1"/>
        <v>0.9871882723335289</v>
      </c>
      <c r="U60" s="6">
        <f ca="1"/>
        <v>1.0063842909519498</v>
      </c>
      <c r="V60" s="6">
        <f ca="1"/>
        <v>0.99237871468269367</v>
      </c>
      <c r="W60" s="6">
        <f ca="1"/>
        <v>1.0007868125653085</v>
      </c>
      <c r="X60" s="6">
        <f ca="1"/>
        <v>1.003277791079521</v>
      </c>
      <c r="Y60" s="6">
        <f ca="1"/>
        <v>1.0147377059802487</v>
      </c>
      <c r="Z60" s="6">
        <f ca="1"/>
        <v>1.0005142015435093</v>
      </c>
      <c r="AA60" s="16">
        <f t="shared" ca="1" si="0"/>
        <v>-3.8040877155501973E-2</v>
      </c>
      <c r="AB60" s="16">
        <f t="shared" ca="1" si="1"/>
        <v>8.9723592064559529E-2</v>
      </c>
      <c r="AC60" s="6">
        <f t="shared" ca="1" si="2"/>
        <v>-0.42397853541273872</v>
      </c>
    </row>
    <row r="61" spans="1:29">
      <c r="A61" s="7" t="s">
        <v>79</v>
      </c>
      <c r="B61" s="6">
        <f ca="1"/>
        <v>0.94201950134153511</v>
      </c>
      <c r="C61" s="6">
        <f ca="1"/>
        <v>0.94109065647794377</v>
      </c>
      <c r="D61" s="6">
        <f ca="1"/>
        <v>1.0401564922122979</v>
      </c>
      <c r="E61" s="6">
        <f ca="1"/>
        <v>1.0083741395216805</v>
      </c>
      <c r="F61" s="6">
        <f ca="1"/>
        <v>0.9824758955591526</v>
      </c>
      <c r="G61" s="6">
        <f ca="1"/>
        <v>0.93889684813753582</v>
      </c>
      <c r="H61" s="6">
        <f ca="1"/>
        <v>1.0205233844510566</v>
      </c>
      <c r="I61" s="6">
        <f ca="1"/>
        <v>1.0011961722488039</v>
      </c>
      <c r="J61" s="6">
        <f ca="1"/>
        <v>0.99522102747909214</v>
      </c>
      <c r="K61" s="6">
        <f ca="1"/>
        <v>1.0086284513805523</v>
      </c>
      <c r="L61" s="6">
        <f ca="1"/>
        <v>0.93022390835378999</v>
      </c>
      <c r="M61" s="6">
        <f ca="1"/>
        <v>0.95249900039984003</v>
      </c>
      <c r="N61" s="6">
        <f ca="1"/>
        <v>0.99143648728066491</v>
      </c>
      <c r="O61" s="6">
        <f ca="1"/>
        <v>1.0511474299263273</v>
      </c>
      <c r="P61" s="6">
        <f ca="1"/>
        <v>1.0078949488439539</v>
      </c>
      <c r="Q61" s="6">
        <f ca="1"/>
        <v>1.0293341859163936</v>
      </c>
      <c r="R61" s="6">
        <f ca="1"/>
        <v>0.98120826215250811</v>
      </c>
      <c r="S61" s="6">
        <f ca="1"/>
        <v>1.0039569484013928</v>
      </c>
      <c r="T61" s="6">
        <f ca="1"/>
        <v>1.0450890745703927</v>
      </c>
      <c r="U61" s="6">
        <f ca="1"/>
        <v>1.0174988686076332</v>
      </c>
      <c r="V61" s="6">
        <f ca="1"/>
        <v>0.99792438843587838</v>
      </c>
      <c r="W61" s="6">
        <f ca="1"/>
        <v>0.99650869113058982</v>
      </c>
      <c r="X61" s="6">
        <f ca="1"/>
        <v>0.95281401416324996</v>
      </c>
      <c r="Y61" s="6">
        <f ca="1"/>
        <v>1.0010952902519168</v>
      </c>
      <c r="Z61" s="6">
        <f ca="1"/>
        <v>1.0078930915911222</v>
      </c>
      <c r="AA61" s="16">
        <f t="shared" ca="1" si="0"/>
        <v>-0.15601073228191886</v>
      </c>
      <c r="AB61" s="16">
        <f t="shared" ca="1" si="1"/>
        <v>0.24572243603442562</v>
      </c>
      <c r="AC61" s="6">
        <f t="shared" ca="1" si="2"/>
        <v>-0.63490633903719651</v>
      </c>
    </row>
    <row r="62" spans="1:29">
      <c r="A62" s="7" t="s">
        <v>80</v>
      </c>
      <c r="B62" s="6">
        <f ca="1"/>
        <v>0.99960230389990046</v>
      </c>
      <c r="C62" s="6">
        <f ca="1"/>
        <v>1.0009396198765061</v>
      </c>
      <c r="D62" s="6">
        <f ca="1"/>
        <v>1.0012407539966597</v>
      </c>
      <c r="E62" s="6">
        <f ca="1"/>
        <v>0.9984995100004983</v>
      </c>
      <c r="F62" s="6">
        <f ca="1"/>
        <v>0.99673754726824293</v>
      </c>
      <c r="G62" s="6">
        <f ca="1"/>
        <v>0.99802613684543839</v>
      </c>
      <c r="H62" s="6">
        <f ca="1"/>
        <v>0.99796470992033459</v>
      </c>
      <c r="I62" s="6">
        <f ca="1"/>
        <v>0.99414231418248</v>
      </c>
      <c r="J62" s="6">
        <f ca="1"/>
        <v>0.99754582392356528</v>
      </c>
      <c r="K62" s="6">
        <f ca="1"/>
        <v>1.0011707317073171</v>
      </c>
      <c r="L62" s="6">
        <f ca="1"/>
        <v>0.98355396195399281</v>
      </c>
      <c r="M62" s="6">
        <f ca="1"/>
        <v>1.0044339103648583</v>
      </c>
      <c r="N62" s="6">
        <f ca="1"/>
        <v>0.99165518367395522</v>
      </c>
      <c r="O62" s="6">
        <f ca="1"/>
        <v>1.0069211232068396</v>
      </c>
      <c r="P62" s="6">
        <f ca="1"/>
        <v>1.0062885365624952</v>
      </c>
      <c r="Q62" s="6">
        <f ca="1"/>
        <v>0.99802517896815601</v>
      </c>
      <c r="R62" s="6">
        <f ca="1"/>
        <v>0.99920974680186769</v>
      </c>
      <c r="S62" s="6">
        <f ca="1"/>
        <v>1.0023387123070828</v>
      </c>
      <c r="T62" s="6">
        <f ca="1"/>
        <v>0.99045490807557024</v>
      </c>
      <c r="U62" s="6">
        <f ca="1"/>
        <v>1.0000398803589232</v>
      </c>
      <c r="V62" s="6">
        <f ca="1"/>
        <v>1.0016240251659612</v>
      </c>
      <c r="W62" s="6">
        <f ca="1"/>
        <v>0.99477917773653857</v>
      </c>
      <c r="X62" s="6">
        <f ca="1"/>
        <v>1.0037441778292382</v>
      </c>
      <c r="Y62" s="6">
        <f ca="1"/>
        <v>1.0071957717426523</v>
      </c>
      <c r="Z62" s="6">
        <f ca="1"/>
        <v>1.0030201202661233</v>
      </c>
      <c r="AA62" s="16">
        <f t="shared" ca="1" si="0"/>
        <v>-2.0983771809019336E-2</v>
      </c>
      <c r="AB62" s="16">
        <f t="shared" ca="1" si="1"/>
        <v>3.8971406489113881E-2</v>
      </c>
      <c r="AC62" s="6">
        <f t="shared" ca="1" si="2"/>
        <v>-0.53844019755563244</v>
      </c>
    </row>
    <row r="63" spans="1:29">
      <c r="A63" s="7" t="s">
        <v>81</v>
      </c>
      <c r="B63" s="6">
        <f ca="1"/>
        <v>1.0222611305652827</v>
      </c>
      <c r="C63" s="6">
        <f ca="1"/>
        <v>0.97846831416687063</v>
      </c>
      <c r="D63" s="6">
        <f ca="1"/>
        <v>1.0188797199299824</v>
      </c>
      <c r="E63" s="6">
        <f ca="1"/>
        <v>1.01902073874095</v>
      </c>
      <c r="F63" s="6">
        <f ca="1"/>
        <v>1.0151734104046242</v>
      </c>
      <c r="G63" s="6">
        <f ca="1"/>
        <v>1.0211150652431791</v>
      </c>
      <c r="H63" s="6">
        <f ca="1"/>
        <v>0.98849907063197029</v>
      </c>
      <c r="I63" s="6">
        <f ca="1"/>
        <v>0.99043570669500525</v>
      </c>
      <c r="J63" s="6">
        <f ca="1"/>
        <v>1.0065569861707202</v>
      </c>
      <c r="K63" s="6">
        <f ca="1"/>
        <v>0.99147222551225855</v>
      </c>
      <c r="L63" s="6">
        <f ca="1"/>
        <v>0.97921395293274405</v>
      </c>
      <c r="M63" s="6">
        <f ca="1"/>
        <v>1.0085397096498718</v>
      </c>
      <c r="N63" s="6">
        <f ca="1"/>
        <v>1.0194750211685013</v>
      </c>
      <c r="O63" s="6">
        <f ca="1"/>
        <v>1.02859515899383</v>
      </c>
      <c r="P63" s="6">
        <f ca="1"/>
        <v>1.0096896989272119</v>
      </c>
      <c r="Q63" s="6">
        <f ca="1"/>
        <v>1.000114246544042</v>
      </c>
      <c r="R63" s="6">
        <f ca="1"/>
        <v>1.011766049805803</v>
      </c>
      <c r="S63" s="6">
        <f ca="1"/>
        <v>0.99119340634526376</v>
      </c>
      <c r="T63" s="6">
        <f ca="1"/>
        <v>0.97824353571021749</v>
      </c>
      <c r="U63" s="6">
        <f ca="1"/>
        <v>1.0069864927806242</v>
      </c>
      <c r="V63" s="6">
        <f ca="1"/>
        <v>0.98024633976295605</v>
      </c>
      <c r="W63" s="6">
        <f ca="1"/>
        <v>1.0161213845424373</v>
      </c>
      <c r="X63" s="6">
        <f ca="1"/>
        <v>1.0207652823145124</v>
      </c>
      <c r="Y63" s="6">
        <f ca="1"/>
        <v>1.0145142857142857</v>
      </c>
      <c r="Z63" s="6">
        <f ca="1"/>
        <v>0.99200180241072444</v>
      </c>
      <c r="AA63" s="16">
        <f t="shared" ca="1" si="0"/>
        <v>0.11190229253646322</v>
      </c>
      <c r="AB63" s="16">
        <f t="shared" ca="1" si="1"/>
        <v>0.11500709390422002</v>
      </c>
      <c r="AC63" s="6">
        <f t="shared" ca="1" si="2"/>
        <v>0.97300339255296253</v>
      </c>
    </row>
    <row r="64" spans="1:29">
      <c r="A64" s="7" t="s">
        <v>82</v>
      </c>
      <c r="B64" s="6">
        <f ca="1"/>
        <v>0.99062617172853396</v>
      </c>
      <c r="C64" s="6">
        <f ca="1"/>
        <v>0.97388342165026487</v>
      </c>
      <c r="D64" s="6">
        <f ca="1"/>
        <v>1.0151574038087836</v>
      </c>
      <c r="E64" s="6">
        <f ca="1"/>
        <v>1.0114854517611027</v>
      </c>
      <c r="F64" s="6">
        <f ca="1"/>
        <v>0.99735049205147619</v>
      </c>
      <c r="G64" s="6">
        <f ca="1"/>
        <v>0.99354838709677418</v>
      </c>
      <c r="H64" s="6">
        <f ca="1"/>
        <v>0.99694423223834994</v>
      </c>
      <c r="I64" s="6">
        <f ca="1"/>
        <v>0.99080459770114937</v>
      </c>
      <c r="J64" s="6">
        <f ca="1"/>
        <v>1.0177880897138438</v>
      </c>
      <c r="K64" s="6">
        <f ca="1"/>
        <v>0.99924012158054709</v>
      </c>
      <c r="L64" s="6">
        <f ca="1"/>
        <v>0.9669201520912547</v>
      </c>
      <c r="M64" s="6">
        <f ca="1"/>
        <v>0.98820290994887927</v>
      </c>
      <c r="N64" s="6">
        <f ca="1"/>
        <v>1.0171110226820532</v>
      </c>
      <c r="O64" s="6">
        <f ca="1"/>
        <v>1.023474178403756</v>
      </c>
      <c r="P64" s="6">
        <f ca="1"/>
        <v>1.0026758409785932</v>
      </c>
      <c r="Q64" s="6">
        <f ca="1"/>
        <v>0.98551277163553186</v>
      </c>
      <c r="R64" s="6">
        <f ca="1"/>
        <v>1.0015473887814312</v>
      </c>
      <c r="S64" s="6">
        <f ca="1"/>
        <v>0.99227500965623794</v>
      </c>
      <c r="T64" s="6">
        <f ca="1"/>
        <v>1.0299727520435966</v>
      </c>
      <c r="U64" s="6">
        <f ca="1"/>
        <v>1.0041572184429326</v>
      </c>
      <c r="V64" s="6">
        <f ca="1"/>
        <v>1.0033872788859617</v>
      </c>
      <c r="W64" s="6">
        <f ca="1"/>
        <v>1</v>
      </c>
      <c r="X64" s="6">
        <f ca="1"/>
        <v>0.98799699924981244</v>
      </c>
      <c r="Y64" s="6">
        <f ca="1"/>
        <v>0.98557327258921801</v>
      </c>
      <c r="Z64" s="6">
        <f ca="1"/>
        <v>0.99653312788906012</v>
      </c>
      <c r="AA64" s="16">
        <f t="shared" ca="1" si="0"/>
        <v>-2.9996250468691477E-2</v>
      </c>
      <c r="AB64" s="16">
        <f t="shared" ca="1" si="1"/>
        <v>0.10622492804869033</v>
      </c>
      <c r="AC64" s="6">
        <f t="shared" ca="1" si="2"/>
        <v>-0.28238428605893801</v>
      </c>
    </row>
    <row r="65" spans="1:29">
      <c r="A65" s="7" t="s">
        <v>83</v>
      </c>
      <c r="B65" s="6">
        <f ca="1"/>
        <v>1.0207369660116408</v>
      </c>
      <c r="C65" s="6">
        <f ca="1"/>
        <v>0.98848364458086269</v>
      </c>
      <c r="D65" s="6">
        <f ca="1"/>
        <v>1.010110861351289</v>
      </c>
      <c r="E65" s="6">
        <f ca="1"/>
        <v>1.0188398558591663</v>
      </c>
      <c r="F65" s="6">
        <f ca="1"/>
        <v>1.00616244408568</v>
      </c>
      <c r="G65" s="6">
        <f ca="1"/>
        <v>1.0128284228791156</v>
      </c>
      <c r="H65" s="6">
        <f ca="1"/>
        <v>0.97618697231930074</v>
      </c>
      <c r="I65" s="6">
        <f ca="1"/>
        <v>0.97494564884108581</v>
      </c>
      <c r="J65" s="6">
        <f ca="1"/>
        <v>1.0043888610665332</v>
      </c>
      <c r="K65" s="6">
        <f ca="1"/>
        <v>0.99187686502531947</v>
      </c>
      <c r="L65" s="6">
        <f ca="1"/>
        <v>0.96836570639702768</v>
      </c>
      <c r="M65" s="6">
        <f ca="1"/>
        <v>1.0208309602508612</v>
      </c>
      <c r="N65" s="6">
        <f ca="1"/>
        <v>1.0113102687910374</v>
      </c>
      <c r="O65" s="6">
        <f ca="1"/>
        <v>1.0258081487036843</v>
      </c>
      <c r="P65" s="6">
        <f ca="1"/>
        <v>1.0102816660294749</v>
      </c>
      <c r="Q65" s="6">
        <f ca="1"/>
        <v>0.99590117973394965</v>
      </c>
      <c r="R65" s="6">
        <f ca="1"/>
        <v>0.99703769572391066</v>
      </c>
      <c r="S65" s="6">
        <f ca="1"/>
        <v>0.99730181702594356</v>
      </c>
      <c r="T65" s="6">
        <f ca="1"/>
        <v>0.96781609330301888</v>
      </c>
      <c r="U65" s="6">
        <f ca="1"/>
        <v>1.0062505088226115</v>
      </c>
      <c r="V65" s="6">
        <f ca="1"/>
        <v>0.98235781862420746</v>
      </c>
      <c r="W65" s="6">
        <f ca="1"/>
        <v>1.0119207225136924</v>
      </c>
      <c r="X65" s="6">
        <f ca="1"/>
        <v>1.0236555750761154</v>
      </c>
      <c r="Y65" s="6">
        <f ca="1"/>
        <v>1.0199906500128075</v>
      </c>
      <c r="Z65" s="6">
        <f ca="1"/>
        <v>0.99459648672322598</v>
      </c>
      <c r="AA65" s="16">
        <f t="shared" ca="1" si="0"/>
        <v>3.4875631878477753E-2</v>
      </c>
      <c r="AB65" s="16">
        <f t="shared" ca="1" si="1"/>
        <v>0.12600971900354563</v>
      </c>
      <c r="AC65" s="6">
        <f t="shared" ca="1" si="2"/>
        <v>0.27676938060227269</v>
      </c>
    </row>
    <row r="66" spans="1:29">
      <c r="A66" s="7" t="s">
        <v>84</v>
      </c>
      <c r="B66" s="6">
        <f ca="1"/>
        <v>1.0162620614052202</v>
      </c>
      <c r="C66" s="6">
        <f ca="1"/>
        <v>0.99117713208460811</v>
      </c>
      <c r="D66" s="6">
        <f ca="1"/>
        <v>1.0159026874292223</v>
      </c>
      <c r="E66" s="6">
        <f ca="1"/>
        <v>1.0271257070481696</v>
      </c>
      <c r="F66" s="6">
        <f ca="1"/>
        <v>1.000504938190943</v>
      </c>
      <c r="G66" s="6">
        <f ca="1"/>
        <v>1.0012908916765089</v>
      </c>
      <c r="H66" s="6">
        <f ca="1"/>
        <v>0.9692892062613736</v>
      </c>
      <c r="I66" s="6">
        <f ca="1"/>
        <v>0.96958764866663372</v>
      </c>
      <c r="J66" s="6">
        <f ca="1"/>
        <v>0.99554049837454528</v>
      </c>
      <c r="K66" s="6">
        <f ca="1"/>
        <v>0.97849147780004997</v>
      </c>
      <c r="L66" s="6">
        <f ca="1"/>
        <v>0.95601283839684581</v>
      </c>
      <c r="M66" s="6">
        <f ca="1"/>
        <v>1.033650142942816</v>
      </c>
      <c r="N66" s="6">
        <f ca="1"/>
        <v>0.98889479222102294</v>
      </c>
      <c r="O66" s="6">
        <f ca="1"/>
        <v>1.0366086415685138</v>
      </c>
      <c r="P66" s="6">
        <f ca="1"/>
        <v>1.0108921158476654</v>
      </c>
      <c r="Q66" s="6">
        <f ca="1"/>
        <v>1.0050935213642376</v>
      </c>
      <c r="R66" s="6">
        <f ca="1"/>
        <v>0.99661990202879913</v>
      </c>
      <c r="S66" s="6">
        <f ca="1"/>
        <v>0.9971620701536914</v>
      </c>
      <c r="T66" s="6">
        <f ca="1"/>
        <v>0.9860641812417692</v>
      </c>
      <c r="U66" s="6">
        <f ca="1"/>
        <v>0.99296726643826327</v>
      </c>
      <c r="V66" s="6">
        <f ca="1"/>
        <v>0.9771184730945619</v>
      </c>
      <c r="W66" s="6">
        <f ca="1"/>
        <v>1.0368837641760149</v>
      </c>
      <c r="X66" s="6">
        <f ca="1"/>
        <v>1.0297221975815742</v>
      </c>
      <c r="Y66" s="6">
        <f ca="1"/>
        <v>1.0243081494781552</v>
      </c>
      <c r="Z66" s="6">
        <f ca="1"/>
        <v>0.98875070018055888</v>
      </c>
      <c r="AA66" s="16">
        <f t="shared" ca="1" si="0"/>
        <v>2.0075566543258594E-2</v>
      </c>
      <c r="AB66" s="16">
        <f t="shared" ca="1" si="1"/>
        <v>0.16178091982618903</v>
      </c>
      <c r="AC66" s="6">
        <f t="shared" ca="1" si="2"/>
        <v>0.12409106441493213</v>
      </c>
    </row>
    <row r="67" spans="1:29">
      <c r="A67" s="7" t="s">
        <v>85</v>
      </c>
      <c r="B67" s="6">
        <f ca="1"/>
        <v>0.99960230389990046</v>
      </c>
      <c r="C67" s="6">
        <f ca="1"/>
        <v>1.0009396198765061</v>
      </c>
      <c r="D67" s="6">
        <f ca="1"/>
        <v>1.0012407539966597</v>
      </c>
      <c r="E67" s="6">
        <f ca="1"/>
        <v>0.9984995100004983</v>
      </c>
      <c r="F67" s="6">
        <f ca="1"/>
        <v>0.99673754726824293</v>
      </c>
      <c r="G67" s="6">
        <f ca="1"/>
        <v>0.99802613684543839</v>
      </c>
      <c r="H67" s="6">
        <f ca="1"/>
        <v>0.99796470992033459</v>
      </c>
      <c r="I67" s="6">
        <f ca="1"/>
        <v>0.99414231418248</v>
      </c>
      <c r="J67" s="6">
        <f ca="1"/>
        <v>0.99754582392356528</v>
      </c>
      <c r="K67" s="6">
        <f ca="1"/>
        <v>1.0011707317073171</v>
      </c>
      <c r="L67" s="6">
        <f ca="1"/>
        <v>0.98355396195399281</v>
      </c>
      <c r="M67" s="6">
        <f ca="1"/>
        <v>1.0044339103648583</v>
      </c>
      <c r="N67" s="6">
        <f ca="1"/>
        <v>0.99165518367395522</v>
      </c>
      <c r="O67" s="6">
        <f ca="1"/>
        <v>1.0069211232068396</v>
      </c>
      <c r="P67" s="6">
        <f ca="1"/>
        <v>1.0062885365624952</v>
      </c>
      <c r="Q67" s="6">
        <f ca="1"/>
        <v>0.99802517896815601</v>
      </c>
      <c r="R67" s="6">
        <f ca="1"/>
        <v>0.99920974680186769</v>
      </c>
      <c r="S67" s="6">
        <f ca="1"/>
        <v>1.0023387123070828</v>
      </c>
      <c r="T67" s="6">
        <f ca="1"/>
        <v>0.99045490807557024</v>
      </c>
      <c r="U67" s="6">
        <f ca="1"/>
        <v>1.0000398803589232</v>
      </c>
      <c r="V67" s="6">
        <f ca="1"/>
        <v>1.0016240251659612</v>
      </c>
      <c r="W67" s="6">
        <f ca="1"/>
        <v>0.99477917773653857</v>
      </c>
      <c r="X67" s="6">
        <f ca="1"/>
        <v>1.0037441778292382</v>
      </c>
      <c r="Y67" s="6">
        <f ca="1"/>
        <v>1.0071957717426523</v>
      </c>
      <c r="Z67" s="6">
        <f ca="1"/>
        <v>1.0030201202661233</v>
      </c>
      <c r="AA67" s="16">
        <f t="shared" ref="AA67:AA119" ca="1" si="3">PRODUCT(B67:Z67)-1</f>
        <v>-2.0983771809019336E-2</v>
      </c>
      <c r="AB67" s="16">
        <f t="shared" ref="AB67:AB119" ca="1" si="4">STDEV(B67:Z67)*SQRT(52)</f>
        <v>3.8971406489113881E-2</v>
      </c>
      <c r="AC67" s="6">
        <f t="shared" ref="AC67:AC119" ca="1" si="5">AA67/AB67</f>
        <v>-0.53844019755563244</v>
      </c>
    </row>
    <row r="68" spans="1:29">
      <c r="A68" s="7" t="s">
        <v>86</v>
      </c>
      <c r="B68" s="6">
        <f ca="1"/>
        <v>1.0194119065037572</v>
      </c>
      <c r="C68" s="6">
        <f ca="1"/>
        <v>0.99836371131707935</v>
      </c>
      <c r="D68" s="6">
        <f ca="1"/>
        <v>1.0010318142734309</v>
      </c>
      <c r="E68" s="6">
        <f ca="1"/>
        <v>1.0191834978676961</v>
      </c>
      <c r="F68" s="6">
        <f ca="1"/>
        <v>0.9980666330559862</v>
      </c>
      <c r="G68" s="6">
        <f ca="1"/>
        <v>1.0050849975474738</v>
      </c>
      <c r="H68" s="6">
        <f ca="1"/>
        <v>0.96448317921655957</v>
      </c>
      <c r="I68" s="6">
        <f ca="1"/>
        <v>0.96072092822892441</v>
      </c>
      <c r="J68" s="6">
        <f ca="1"/>
        <v>1.0026848478236545</v>
      </c>
      <c r="K68" s="6">
        <f ca="1"/>
        <v>0.99198882161155111</v>
      </c>
      <c r="L68" s="6">
        <f ca="1"/>
        <v>0.9615292883520794</v>
      </c>
      <c r="M68" s="6">
        <f ca="1"/>
        <v>1.0320636733325497</v>
      </c>
      <c r="N68" s="6">
        <f ca="1"/>
        <v>1.0047324195164546</v>
      </c>
      <c r="O68" s="6">
        <f ca="1"/>
        <v>1.0215410077018829</v>
      </c>
      <c r="P68" s="6">
        <f ca="1"/>
        <v>1.0097013390550886</v>
      </c>
      <c r="Q68" s="6">
        <f ca="1"/>
        <v>0.99218181818181828</v>
      </c>
      <c r="R68" s="6">
        <f ca="1"/>
        <v>0.98275640593955527</v>
      </c>
      <c r="S68" s="6">
        <f ca="1"/>
        <v>1.0027756991811989</v>
      </c>
      <c r="T68" s="6">
        <f ca="1"/>
        <v>0.95982478426783302</v>
      </c>
      <c r="U68" s="6">
        <f ca="1"/>
        <v>1.0055544052235219</v>
      </c>
      <c r="V68" s="6">
        <f ca="1"/>
        <v>0.98396353061934783</v>
      </c>
      <c r="W68" s="6">
        <f ca="1"/>
        <v>1.0091250664500147</v>
      </c>
      <c r="X68" s="6">
        <f ca="1"/>
        <v>1.0257594642423402</v>
      </c>
      <c r="Y68" s="6">
        <f ca="1"/>
        <v>1.0237677722729743</v>
      </c>
      <c r="Z68" s="6">
        <f ca="1"/>
        <v>0.9964859715452381</v>
      </c>
      <c r="AA68" s="16">
        <f t="shared" ca="1" si="3"/>
        <v>-3.191601643249653E-2</v>
      </c>
      <c r="AB68" s="16">
        <f t="shared" ca="1" si="4"/>
        <v>0.1494247943732728</v>
      </c>
      <c r="AC68" s="6">
        <f t="shared" ca="1" si="5"/>
        <v>-0.21359250696218632</v>
      </c>
    </row>
    <row r="69" spans="1:29">
      <c r="A69" s="7" t="s">
        <v>87</v>
      </c>
      <c r="B69" s="6">
        <f ca="1"/>
        <v>1.0028271642693527</v>
      </c>
      <c r="C69" s="6">
        <f ca="1"/>
        <v>0.97420286044370918</v>
      </c>
      <c r="D69" s="6">
        <f ca="1"/>
        <v>1.0206877660815501</v>
      </c>
      <c r="E69" s="6">
        <f ca="1"/>
        <v>1.0182895195051191</v>
      </c>
      <c r="F69" s="6">
        <f ca="1"/>
        <v>1.0010149826927477</v>
      </c>
      <c r="G69" s="6">
        <f ca="1"/>
        <v>0.99459165046059006</v>
      </c>
      <c r="H69" s="6">
        <f ca="1"/>
        <v>0.98722548660342857</v>
      </c>
      <c r="I69" s="6">
        <f ca="1"/>
        <v>0.98132896387500068</v>
      </c>
      <c r="J69" s="6">
        <f ca="1"/>
        <v>1.0018078261435812</v>
      </c>
      <c r="K69" s="6">
        <f ca="1"/>
        <v>0.994508456692209</v>
      </c>
      <c r="L69" s="6">
        <f ca="1"/>
        <v>0.95857362230726673</v>
      </c>
      <c r="M69" s="6">
        <f ca="1"/>
        <v>1.0030988056212273</v>
      </c>
      <c r="N69" s="6">
        <f ca="1"/>
        <v>1.0064315834558411</v>
      </c>
      <c r="O69" s="6">
        <f ca="1"/>
        <v>1.0346372013894534</v>
      </c>
      <c r="P69" s="6">
        <f ca="1"/>
        <v>1.0098739887519972</v>
      </c>
      <c r="Q69" s="6">
        <f ca="1"/>
        <v>1.0053469270578173</v>
      </c>
      <c r="R69" s="6">
        <f ca="1"/>
        <v>0.99526124651605108</v>
      </c>
      <c r="S69" s="6">
        <f ca="1"/>
        <v>0.99872725420908615</v>
      </c>
      <c r="T69" s="6">
        <f ca="1"/>
        <v>0.99067061356782649</v>
      </c>
      <c r="U69" s="6">
        <f ca="1"/>
        <v>1.0074631683716384</v>
      </c>
      <c r="V69" s="6">
        <f ca="1"/>
        <v>0.98353903353483263</v>
      </c>
      <c r="W69" s="6">
        <f ca="1"/>
        <v>1.0120029424540213</v>
      </c>
      <c r="X69" s="6">
        <f ca="1"/>
        <v>1.0073323229322884</v>
      </c>
      <c r="Y69" s="6">
        <f ca="1"/>
        <v>1.0164860029049925</v>
      </c>
      <c r="Z69" s="6">
        <f ca="1"/>
        <v>0.99717116196250899</v>
      </c>
      <c r="AA69" s="16">
        <f t="shared" ca="1" si="3"/>
        <v>7.6734381228238391E-5</v>
      </c>
      <c r="AB69" s="16">
        <f t="shared" ca="1" si="4"/>
        <v>0.11420196565674585</v>
      </c>
      <c r="AC69" s="6">
        <f t="shared" ca="1" si="5"/>
        <v>6.7191821775535029E-4</v>
      </c>
    </row>
    <row r="70" spans="1:29">
      <c r="A70" s="7" t="s">
        <v>88</v>
      </c>
      <c r="B70" s="6">
        <f ca="1"/>
        <v>1.0153270134553467</v>
      </c>
      <c r="C70" s="6">
        <f ca="1"/>
        <v>0.99606216941460501</v>
      </c>
      <c r="D70" s="6">
        <f ca="1"/>
        <v>1.0078494948719028</v>
      </c>
      <c r="E70" s="6">
        <f ca="1"/>
        <v>1.0270665001236061</v>
      </c>
      <c r="F70" s="6">
        <f ca="1"/>
        <v>0.99931632313624752</v>
      </c>
      <c r="G70" s="6">
        <f ca="1"/>
        <v>1.0014318799315785</v>
      </c>
      <c r="H70" s="6">
        <f ca="1"/>
        <v>0.96450950038667027</v>
      </c>
      <c r="I70" s="6">
        <f ca="1"/>
        <v>0.96296622963193901</v>
      </c>
      <c r="J70" s="6">
        <f ca="1"/>
        <v>0.99548276809801783</v>
      </c>
      <c r="K70" s="6">
        <f ca="1"/>
        <v>0.97806074259088471</v>
      </c>
      <c r="L70" s="6">
        <f ca="1"/>
        <v>0.95177884160670501</v>
      </c>
      <c r="M70" s="6">
        <f ca="1"/>
        <v>1.0414124422649256</v>
      </c>
      <c r="N70" s="6">
        <f ca="1"/>
        <v>0.98814247762216401</v>
      </c>
      <c r="O70" s="6">
        <f ca="1"/>
        <v>1.034762800349796</v>
      </c>
      <c r="P70" s="6">
        <f ca="1"/>
        <v>1.0102291076838119</v>
      </c>
      <c r="Q70" s="6">
        <f ca="1"/>
        <v>1.0021146546935751</v>
      </c>
      <c r="R70" s="6">
        <f ca="1"/>
        <v>0.98759160100383014</v>
      </c>
      <c r="S70" s="6">
        <f ca="1"/>
        <v>0.99735278682224637</v>
      </c>
      <c r="T70" s="6">
        <f ca="1"/>
        <v>0.97410336484999172</v>
      </c>
      <c r="U70" s="6">
        <f ca="1"/>
        <v>0.99517685793859301</v>
      </c>
      <c r="V70" s="6">
        <f ca="1"/>
        <v>0.98187702224134987</v>
      </c>
      <c r="W70" s="6">
        <f ca="1"/>
        <v>1.031429173748807</v>
      </c>
      <c r="X70" s="6">
        <f ca="1"/>
        <v>1.0307822234098416</v>
      </c>
      <c r="Y70" s="6">
        <f ca="1"/>
        <v>1.0259809061529559</v>
      </c>
      <c r="Z70" s="6">
        <f ca="1"/>
        <v>0.98767900704182154</v>
      </c>
      <c r="AA70" s="16">
        <f t="shared" ca="1" si="3"/>
        <v>-1.8173660185313523E-2</v>
      </c>
      <c r="AB70" s="16">
        <f t="shared" ca="1" si="4"/>
        <v>0.1717756684108748</v>
      </c>
      <c r="AC70" s="6">
        <f t="shared" ca="1" si="5"/>
        <v>-0.1057988034827113</v>
      </c>
    </row>
    <row r="71" spans="1:29">
      <c r="A71" s="7" t="s">
        <v>89</v>
      </c>
      <c r="B71" s="6">
        <f ca="1"/>
        <v>0.99210789836803104</v>
      </c>
      <c r="C71" s="6">
        <f ca="1"/>
        <v>0.98790820513820621</v>
      </c>
      <c r="D71" s="6">
        <f ca="1"/>
        <v>1.0112559436750796</v>
      </c>
      <c r="E71" s="6">
        <f ca="1"/>
        <v>0.9989667473349797</v>
      </c>
      <c r="F71" s="6">
        <f ca="1"/>
        <v>0.9951523609636943</v>
      </c>
      <c r="G71" s="6">
        <f ca="1"/>
        <v>0.98922437898332261</v>
      </c>
      <c r="H71" s="6">
        <f ca="1"/>
        <v>0.99907452602890334</v>
      </c>
      <c r="I71" s="6">
        <f ca="1"/>
        <v>0.99261895771793918</v>
      </c>
      <c r="J71" s="6">
        <f ca="1"/>
        <v>0.99616521691723214</v>
      </c>
      <c r="K71" s="6">
        <f ca="1"/>
        <v>0.99850606609117731</v>
      </c>
      <c r="L71" s="6">
        <f ca="1"/>
        <v>0.96869017949974068</v>
      </c>
      <c r="M71" s="6">
        <f ca="1"/>
        <v>1.0002090598315507</v>
      </c>
      <c r="N71" s="6">
        <f ca="1"/>
        <v>0.9933164313565116</v>
      </c>
      <c r="O71" s="6">
        <f ca="1"/>
        <v>1.0168724323906715</v>
      </c>
      <c r="P71" s="6">
        <f ca="1"/>
        <v>1.0097853584349232</v>
      </c>
      <c r="Q71" s="6">
        <f ca="1"/>
        <v>1.0004334053695672</v>
      </c>
      <c r="R71" s="6">
        <f ca="1"/>
        <v>0.99887521279974589</v>
      </c>
      <c r="S71" s="6">
        <f ca="1"/>
        <v>1.0029707310779612</v>
      </c>
      <c r="T71" s="6">
        <f ca="1"/>
        <v>0.99226285373806189</v>
      </c>
      <c r="U71" s="6">
        <f ca="1"/>
        <v>1.0034963308461611</v>
      </c>
      <c r="V71" s="6">
        <f ca="1"/>
        <v>0.99900692073970876</v>
      </c>
      <c r="W71" s="6">
        <f ca="1"/>
        <v>0.99444505572787945</v>
      </c>
      <c r="X71" s="6">
        <f ca="1"/>
        <v>0.99870960751444127</v>
      </c>
      <c r="Y71" s="6">
        <f ca="1"/>
        <v>1.0110658455141179</v>
      </c>
      <c r="Z71" s="6">
        <f ca="1"/>
        <v>1.0029021860286684</v>
      </c>
      <c r="AA71" s="16">
        <f t="shared" ca="1" si="3"/>
        <v>-4.5996163554971492E-2</v>
      </c>
      <c r="AB71" s="16">
        <f t="shared" ca="1" si="4"/>
        <v>6.7706803035838078E-2</v>
      </c>
      <c r="AC71" s="6">
        <f t="shared" ca="1" si="5"/>
        <v>-0.67934330809601418</v>
      </c>
    </row>
    <row r="72" spans="1:29">
      <c r="A72" s="7" t="s">
        <v>90</v>
      </c>
      <c r="B72" s="6">
        <f ca="1"/>
        <v>0.9935617241625474</v>
      </c>
      <c r="C72" s="6">
        <f ca="1"/>
        <v>0.97212335033693753</v>
      </c>
      <c r="D72" s="6">
        <f ca="1"/>
        <v>1.022165866392196</v>
      </c>
      <c r="E72" s="6">
        <f ca="1"/>
        <v>1.0167716827204665</v>
      </c>
      <c r="F72" s="6">
        <f ca="1"/>
        <v>0.99390563372863339</v>
      </c>
      <c r="G72" s="6">
        <f ca="1"/>
        <v>0.98341918910184045</v>
      </c>
      <c r="H72" s="6">
        <f ca="1"/>
        <v>0.98712187214809344</v>
      </c>
      <c r="I72" s="6">
        <f ca="1"/>
        <v>0.97936702869201553</v>
      </c>
      <c r="J72" s="6">
        <f ca="1"/>
        <v>1.0039228563764027</v>
      </c>
      <c r="K72" s="6">
        <f ca="1"/>
        <v>0.99777416140482678</v>
      </c>
      <c r="L72" s="6">
        <f ca="1"/>
        <v>0.95184404608691697</v>
      </c>
      <c r="M72" s="6">
        <f ca="1"/>
        <v>0.99719526844892692</v>
      </c>
      <c r="N72" s="6">
        <f ca="1"/>
        <v>1.0046624150867962</v>
      </c>
      <c r="O72" s="6">
        <f ca="1"/>
        <v>1.0348537924022736</v>
      </c>
      <c r="P72" s="6">
        <f ca="1"/>
        <v>1.0092974762574305</v>
      </c>
      <c r="Q72" s="6">
        <f ca="1"/>
        <v>1.0033995398021907</v>
      </c>
      <c r="R72" s="6">
        <f ca="1"/>
        <v>0.99099260043523385</v>
      </c>
      <c r="S72" s="6">
        <f ca="1"/>
        <v>1.0012492503293977</v>
      </c>
      <c r="T72" s="6">
        <f ca="1"/>
        <v>1.003955485865202</v>
      </c>
      <c r="U72" s="6">
        <f ca="1"/>
        <v>1.0077600091109868</v>
      </c>
      <c r="V72" s="6">
        <f ca="1"/>
        <v>0.98627501991492816</v>
      </c>
      <c r="W72" s="6">
        <f ca="1"/>
        <v>1.0089695460126016</v>
      </c>
      <c r="X72" s="6">
        <f ca="1"/>
        <v>0.99862042815682051</v>
      </c>
      <c r="Y72" s="6">
        <f ca="1"/>
        <v>1.0109100434755329</v>
      </c>
      <c r="Z72" s="6">
        <f ca="1"/>
        <v>1.0003107244938918</v>
      </c>
      <c r="AA72" s="16">
        <f t="shared" ca="1" si="3"/>
        <v>-4.2055974254685879E-2</v>
      </c>
      <c r="AB72" s="16">
        <f t="shared" ca="1" si="4"/>
        <v>0.12014580455560921</v>
      </c>
      <c r="AC72" s="6">
        <f t="shared" ca="1" si="5"/>
        <v>-0.35004113884992438</v>
      </c>
    </row>
    <row r="73" spans="1:29">
      <c r="A73" s="7" t="s">
        <v>91</v>
      </c>
      <c r="B73" s="6">
        <f ca="1"/>
        <v>1.0154566023908973</v>
      </c>
      <c r="C73" s="6">
        <f ca="1"/>
        <v>0.9855479363314481</v>
      </c>
      <c r="D73" s="6">
        <f ca="1"/>
        <v>1.014944988073923</v>
      </c>
      <c r="E73" s="6">
        <f ca="1"/>
        <v>1.016383216364986</v>
      </c>
      <c r="F73" s="6">
        <f ca="1"/>
        <v>1.0054153823115404</v>
      </c>
      <c r="G73" s="6">
        <f ca="1"/>
        <v>1.0086282114488079</v>
      </c>
      <c r="H73" s="6">
        <f ca="1"/>
        <v>0.98386776121127539</v>
      </c>
      <c r="I73" s="6">
        <f ca="1"/>
        <v>0.98302430645793926</v>
      </c>
      <c r="J73" s="6">
        <f ca="1"/>
        <v>1.0025708125824042</v>
      </c>
      <c r="K73" s="6">
        <f ca="1"/>
        <v>0.99252379105142652</v>
      </c>
      <c r="L73" s="6">
        <f ca="1"/>
        <v>0.97111410950431476</v>
      </c>
      <c r="M73" s="6">
        <f ca="1"/>
        <v>1.0127381928337795</v>
      </c>
      <c r="N73" s="6">
        <f ca="1"/>
        <v>1.0071071306104524</v>
      </c>
      <c r="O73" s="6">
        <f ca="1"/>
        <v>1.0263135231468825</v>
      </c>
      <c r="P73" s="6">
        <f ca="1"/>
        <v>1.0100104372234986</v>
      </c>
      <c r="Q73" s="6">
        <f ca="1"/>
        <v>0.99992905273562527</v>
      </c>
      <c r="R73" s="6">
        <f ca="1"/>
        <v>1.0027793727842378</v>
      </c>
      <c r="S73" s="6">
        <f ca="1"/>
        <v>0.99716840852876376</v>
      </c>
      <c r="T73" s="6">
        <f ca="1"/>
        <v>0.98125839298812834</v>
      </c>
      <c r="U73" s="6">
        <f ca="1"/>
        <v>1.0036424640209758</v>
      </c>
      <c r="V73" s="6">
        <f ca="1"/>
        <v>0.98299005983323484</v>
      </c>
      <c r="W73" s="6">
        <f ca="1"/>
        <v>1.014073276098179</v>
      </c>
      <c r="X73" s="6">
        <f ca="1"/>
        <v>1.0184552553717856</v>
      </c>
      <c r="Y73" s="6">
        <f ca="1"/>
        <v>1.016652660624239</v>
      </c>
      <c r="Z73" s="6">
        <f ca="1"/>
        <v>0.99568766064286973</v>
      </c>
      <c r="AA73" s="16">
        <f t="shared" ca="1" si="3"/>
        <v>4.6847446328160958E-2</v>
      </c>
      <c r="AB73" s="16">
        <f t="shared" ca="1" si="4"/>
        <v>0.10308892383723366</v>
      </c>
      <c r="AC73" s="6">
        <f t="shared" ca="1" si="5"/>
        <v>0.45443724295859411</v>
      </c>
    </row>
    <row r="74" spans="1:29">
      <c r="A74" s="7" t="s">
        <v>92</v>
      </c>
      <c r="B74" s="6">
        <f ca="1"/>
        <v>0.98563111145111615</v>
      </c>
      <c r="C74" s="6">
        <f ca="1"/>
        <v>0.98667866905596047</v>
      </c>
      <c r="D74" s="6">
        <f ca="1"/>
        <v>1.010816274427778</v>
      </c>
      <c r="E74" s="6">
        <f ca="1"/>
        <v>1.0004707821689436</v>
      </c>
      <c r="F74" s="6">
        <f ca="1"/>
        <v>0.99261923283823106</v>
      </c>
      <c r="G74" s="6">
        <f ca="1"/>
        <v>0.98342226261090138</v>
      </c>
      <c r="H74" s="6">
        <f ca="1"/>
        <v>1.0029164798481622</v>
      </c>
      <c r="I74" s="6">
        <f ca="1"/>
        <v>0.99487358381466162</v>
      </c>
      <c r="J74" s="6">
        <f ca="1"/>
        <v>0.99663514776229722</v>
      </c>
      <c r="K74" s="6">
        <f ca="1"/>
        <v>1.0031830234532839</v>
      </c>
      <c r="L74" s="6">
        <f ca="1"/>
        <v>0.96770575943696013</v>
      </c>
      <c r="M74" s="6">
        <f ca="1"/>
        <v>0.99277402048792263</v>
      </c>
      <c r="N74" s="6">
        <f ca="1"/>
        <v>0.99039665018137568</v>
      </c>
      <c r="O74" s="6">
        <f ca="1"/>
        <v>1.018660336160375</v>
      </c>
      <c r="P74" s="6">
        <f ca="1"/>
        <v>1.0075650190082988</v>
      </c>
      <c r="Q74" s="6">
        <f ca="1"/>
        <v>1.0051641246396827</v>
      </c>
      <c r="R74" s="6">
        <f ca="1"/>
        <v>0.99454962161989324</v>
      </c>
      <c r="S74" s="6">
        <f ca="1"/>
        <v>1.0032093306490399</v>
      </c>
      <c r="T74" s="6">
        <f ca="1"/>
        <v>1.0017156466715977</v>
      </c>
      <c r="U74" s="6">
        <f ca="1"/>
        <v>1.0041997284658319</v>
      </c>
      <c r="V74" s="6">
        <f ca="1"/>
        <v>1.0011204951689856</v>
      </c>
      <c r="W74" s="6">
        <f ca="1"/>
        <v>0.99412645641765995</v>
      </c>
      <c r="X74" s="6">
        <f ca="1"/>
        <v>0.99211860528188822</v>
      </c>
      <c r="Y74" s="6">
        <f ca="1"/>
        <v>1.0070230801340256</v>
      </c>
      <c r="Z74" s="6">
        <f ca="1"/>
        <v>1.0047255849968948</v>
      </c>
      <c r="AA74" s="16">
        <f t="shared" ca="1" si="3"/>
        <v>-5.7368539965600318E-2</v>
      </c>
      <c r="AB74" s="16">
        <f t="shared" ca="1" si="4"/>
        <v>7.5100007796480281E-2</v>
      </c>
      <c r="AC74" s="6">
        <f t="shared" ca="1" si="5"/>
        <v>-0.76389525978569894</v>
      </c>
    </row>
    <row r="75" spans="1:29">
      <c r="A75" s="7" t="s">
        <v>93</v>
      </c>
      <c r="B75" s="6">
        <f ca="1"/>
        <v>1.0012658487653447</v>
      </c>
      <c r="C75" s="6">
        <f ca="1"/>
        <v>0.99255888667114889</v>
      </c>
      <c r="D75" s="6">
        <f ca="1"/>
        <v>1.0081759312653999</v>
      </c>
      <c r="E75" s="6">
        <f ca="1"/>
        <v>1.0047719141578804</v>
      </c>
      <c r="F75" s="6">
        <f ca="1"/>
        <v>0.99767142885983628</v>
      </c>
      <c r="G75" s="6">
        <f ca="1"/>
        <v>0.99684269085885036</v>
      </c>
      <c r="H75" s="6">
        <f ca="1"/>
        <v>0.99319158016402509</v>
      </c>
      <c r="I75" s="6">
        <f ca="1"/>
        <v>0.98943509197472079</v>
      </c>
      <c r="J75" s="6">
        <f ca="1"/>
        <v>0.99956165554474019</v>
      </c>
      <c r="K75" s="6">
        <f ca="1"/>
        <v>0.99791507113739297</v>
      </c>
      <c r="L75" s="6">
        <f ca="1"/>
        <v>0.97594731013238611</v>
      </c>
      <c r="M75" s="6">
        <f ca="1"/>
        <v>1.0049545546409853</v>
      </c>
      <c r="N75" s="6">
        <f ca="1"/>
        <v>0.99703654293087451</v>
      </c>
      <c r="O75" s="6">
        <f ca="1"/>
        <v>1.0150890069974556</v>
      </c>
      <c r="P75" s="6">
        <f ca="1"/>
        <v>1.0075556331830351</v>
      </c>
      <c r="Q75" s="6">
        <f ca="1"/>
        <v>0.99868530782897824</v>
      </c>
      <c r="R75" s="6">
        <f ca="1"/>
        <v>0.99922899283067379</v>
      </c>
      <c r="S75" s="6">
        <f ca="1"/>
        <v>1.001219036557665</v>
      </c>
      <c r="T75" s="6">
        <f ca="1"/>
        <v>0.99270915523463876</v>
      </c>
      <c r="U75" s="6">
        <f ca="1"/>
        <v>1.0015477024731996</v>
      </c>
      <c r="V75" s="6">
        <f ca="1"/>
        <v>0.99515099081262104</v>
      </c>
      <c r="W75" s="6">
        <f ca="1"/>
        <v>1.0015971277348021</v>
      </c>
      <c r="X75" s="6">
        <f ca="1"/>
        <v>1.0053853275007421</v>
      </c>
      <c r="Y75" s="6">
        <f ca="1"/>
        <v>1.0092760721715117</v>
      </c>
      <c r="Z75" s="6">
        <f ca="1"/>
        <v>1.0008268404314495</v>
      </c>
      <c r="AA75" s="16">
        <f t="shared" ca="1" si="3"/>
        <v>-1.3029513660354541E-2</v>
      </c>
      <c r="AB75" s="16">
        <f t="shared" ca="1" si="4"/>
        <v>5.5391941269611181E-2</v>
      </c>
      <c r="AC75" s="6">
        <f t="shared" ca="1" si="5"/>
        <v>-0.23522399399103061</v>
      </c>
    </row>
    <row r="76" spans="1:29">
      <c r="A76" s="7" t="s">
        <v>94</v>
      </c>
      <c r="B76" s="6">
        <f ca="1"/>
        <v>0.99778606677171111</v>
      </c>
      <c r="C76" s="6">
        <f ca="1"/>
        <v>0.99505014351998944</v>
      </c>
      <c r="D76" s="6">
        <f ca="1"/>
        <v>1.0050797897420198</v>
      </c>
      <c r="E76" s="6">
        <f ca="1"/>
        <v>1.0017260197841282</v>
      </c>
      <c r="F76" s="6">
        <f ca="1"/>
        <v>0.99559459220259949</v>
      </c>
      <c r="G76" s="6">
        <f ca="1"/>
        <v>0.99376009862181724</v>
      </c>
      <c r="H76" s="6">
        <f ca="1"/>
        <v>0.99414651174943436</v>
      </c>
      <c r="I76" s="6">
        <f ca="1"/>
        <v>0.98894797233426113</v>
      </c>
      <c r="J76" s="6">
        <f ca="1"/>
        <v>0.99765603951121451</v>
      </c>
      <c r="K76" s="6">
        <f ca="1"/>
        <v>0.99930525531281222</v>
      </c>
      <c r="L76" s="6">
        <f ca="1"/>
        <v>0.97457519938580717</v>
      </c>
      <c r="M76" s="6">
        <f ca="1"/>
        <v>1.0054286304936459</v>
      </c>
      <c r="N76" s="6">
        <f ca="1"/>
        <v>0.99376118773359901</v>
      </c>
      <c r="O76" s="6">
        <f ca="1"/>
        <v>1.0128580100823368</v>
      </c>
      <c r="P76" s="6">
        <f ca="1"/>
        <v>1.0076385154651861</v>
      </c>
      <c r="Q76" s="6">
        <f ca="1"/>
        <v>0.99892370193713143</v>
      </c>
      <c r="R76" s="6">
        <f ca="1"/>
        <v>0.99559538909480705</v>
      </c>
      <c r="S76" s="6">
        <f ca="1"/>
        <v>1.0028798719177876</v>
      </c>
      <c r="T76" s="6">
        <f ca="1"/>
        <v>0.98887395067711326</v>
      </c>
      <c r="U76" s="6">
        <f ca="1"/>
        <v>1.002393363486261</v>
      </c>
      <c r="V76" s="6">
        <f ca="1"/>
        <v>0.99839920799007809</v>
      </c>
      <c r="W76" s="6">
        <f ca="1"/>
        <v>0.99666007798256162</v>
      </c>
      <c r="X76" s="6">
        <f ca="1"/>
        <v>1.0032457635634957</v>
      </c>
      <c r="Y76" s="6">
        <f ca="1"/>
        <v>1.0102727265026301</v>
      </c>
      <c r="Z76" s="6">
        <f ca="1"/>
        <v>1.0022793621837267</v>
      </c>
      <c r="AA76" s="16">
        <f t="shared" ca="1" si="3"/>
        <v>-3.7213356448677848E-2</v>
      </c>
      <c r="AB76" s="16">
        <f t="shared" ca="1" si="4"/>
        <v>5.6156980958553891E-2</v>
      </c>
      <c r="AC76" s="6">
        <f t="shared" ca="1" si="5"/>
        <v>-0.66266661443468267</v>
      </c>
    </row>
    <row r="77" spans="1:29">
      <c r="A77" s="7" t="s">
        <v>95</v>
      </c>
      <c r="B77" s="6">
        <f ca="1"/>
        <v>1.0018880970710144</v>
      </c>
      <c r="C77" s="6">
        <f ca="1"/>
        <v>0.99867896293776504</v>
      </c>
      <c r="D77" s="6">
        <f ca="1"/>
        <v>1.0029736317400753</v>
      </c>
      <c r="E77" s="6">
        <f ca="1"/>
        <v>1.0006040853635749</v>
      </c>
      <c r="F77" s="6">
        <f ca="1"/>
        <v>0.998672649110806</v>
      </c>
      <c r="G77" s="6">
        <f ca="1"/>
        <v>1.0003893513884545</v>
      </c>
      <c r="H77" s="6">
        <f ca="1"/>
        <v>0.997078976512491</v>
      </c>
      <c r="I77" s="6">
        <f ca="1"/>
        <v>0.99389818715790834</v>
      </c>
      <c r="J77" s="6">
        <f ca="1"/>
        <v>0.99849335133441153</v>
      </c>
      <c r="K77" s="6">
        <f ca="1"/>
        <v>1.0001716127951281</v>
      </c>
      <c r="L77" s="6">
        <f ca="1"/>
        <v>0.98352114390094469</v>
      </c>
      <c r="M77" s="6">
        <f ca="1"/>
        <v>1.0047386365414295</v>
      </c>
      <c r="N77" s="6">
        <f ca="1"/>
        <v>0.99459585773369785</v>
      </c>
      <c r="O77" s="6">
        <f ca="1"/>
        <v>1.0089405137143728</v>
      </c>
      <c r="P77" s="6">
        <f ca="1"/>
        <v>1.0065114233913017</v>
      </c>
      <c r="Q77" s="6">
        <f ca="1"/>
        <v>0.99828345625154058</v>
      </c>
      <c r="R77" s="6">
        <f ca="1"/>
        <v>1.0005100835320149</v>
      </c>
      <c r="S77" s="6">
        <f ca="1"/>
        <v>1.0011607288583582</v>
      </c>
      <c r="T77" s="6">
        <f ca="1"/>
        <v>0.98947738417623632</v>
      </c>
      <c r="U77" s="6">
        <f ca="1"/>
        <v>1.0007385296369855</v>
      </c>
      <c r="V77" s="6">
        <f ca="1"/>
        <v>0.99943567993904936</v>
      </c>
      <c r="W77" s="6">
        <f ca="1"/>
        <v>0.99705389901363506</v>
      </c>
      <c r="X77" s="6">
        <f ca="1"/>
        <v>1.0053676479182276</v>
      </c>
      <c r="Y77" s="6">
        <f ca="1"/>
        <v>1.0077576989359802</v>
      </c>
      <c r="Z77" s="6">
        <f ca="1"/>
        <v>1.0018477685315343</v>
      </c>
      <c r="AA77" s="16">
        <f t="shared" ca="1" si="3"/>
        <v>-7.5471218731189005E-3</v>
      </c>
      <c r="AB77" s="16">
        <f t="shared" ca="1" si="4"/>
        <v>3.9638913335291029E-2</v>
      </c>
      <c r="AC77" s="6">
        <f t="shared" ca="1" si="5"/>
        <v>-0.1903967903781964</v>
      </c>
    </row>
    <row r="78" spans="1:29">
      <c r="A78" s="7" t="s">
        <v>96</v>
      </c>
      <c r="B78" s="6">
        <f ca="1"/>
        <v>1.0083317779504732</v>
      </c>
      <c r="C78" s="6">
        <f ca="1"/>
        <v>0.98411902931223161</v>
      </c>
      <c r="D78" s="6">
        <f ca="1"/>
        <v>1.0147215942127088</v>
      </c>
      <c r="E78" s="6">
        <f ca="1"/>
        <v>1.0143780671686304</v>
      </c>
      <c r="F78" s="6">
        <f ca="1"/>
        <v>1.0027521426785737</v>
      </c>
      <c r="G78" s="6">
        <f ca="1"/>
        <v>1.0023140619364028</v>
      </c>
      <c r="H78" s="6">
        <f ca="1"/>
        <v>0.98731742925710753</v>
      </c>
      <c r="I78" s="6">
        <f ca="1"/>
        <v>0.98440648885113291</v>
      </c>
      <c r="J78" s="6">
        <f ca="1"/>
        <v>1.0012705125282955</v>
      </c>
      <c r="K78" s="6">
        <f ca="1"/>
        <v>0.99403145922204872</v>
      </c>
      <c r="L78" s="6">
        <f ca="1"/>
        <v>0.96810145178955409</v>
      </c>
      <c r="M78" s="6">
        <f ca="1"/>
        <v>1.0087714855316867</v>
      </c>
      <c r="N78" s="6">
        <f ca="1"/>
        <v>1.0038239107679283</v>
      </c>
      <c r="O78" s="6">
        <f ca="1"/>
        <v>1.026676732184433</v>
      </c>
      <c r="P78" s="6">
        <f ca="1"/>
        <v>1.0094698583071873</v>
      </c>
      <c r="Q78" s="6">
        <f ca="1"/>
        <v>1.0017832031743616</v>
      </c>
      <c r="R78" s="6">
        <f ca="1"/>
        <v>0.99971756892667996</v>
      </c>
      <c r="S78" s="6">
        <f ca="1"/>
        <v>0.9980937131646217</v>
      </c>
      <c r="T78" s="6">
        <f ca="1"/>
        <v>0.98564194258878279</v>
      </c>
      <c r="U78" s="6">
        <f ca="1"/>
        <v>1.0042286080407647</v>
      </c>
      <c r="V78" s="6">
        <f ca="1"/>
        <v>0.98645178584532323</v>
      </c>
      <c r="W78" s="6">
        <f ca="1"/>
        <v>1.0107704700795868</v>
      </c>
      <c r="X78" s="6">
        <f ca="1"/>
        <v>1.0125405814645578</v>
      </c>
      <c r="Y78" s="6">
        <f ca="1"/>
        <v>1.0151545449778583</v>
      </c>
      <c r="Z78" s="6">
        <f ca="1"/>
        <v>0.99689876035190861</v>
      </c>
      <c r="AA78" s="16">
        <f t="shared" ca="1" si="3"/>
        <v>1.9939916063243857E-2</v>
      </c>
      <c r="AB78" s="16">
        <f t="shared" ca="1" si="4"/>
        <v>9.3301051712624788E-2</v>
      </c>
      <c r="AC78" s="6">
        <f t="shared" ca="1" si="5"/>
        <v>0.21371587669408595</v>
      </c>
    </row>
    <row r="79" spans="1:29">
      <c r="A79" s="7" t="s">
        <v>97</v>
      </c>
      <c r="B79" s="6">
        <f ca="1"/>
        <v>1.0005368989454253</v>
      </c>
      <c r="C79" s="6">
        <f ca="1"/>
        <v>0.99533625461155995</v>
      </c>
      <c r="D79" s="6">
        <f ca="1"/>
        <v>1.0063804194431183</v>
      </c>
      <c r="E79" s="6">
        <f ca="1"/>
        <v>0.99896621178304423</v>
      </c>
      <c r="F79" s="6">
        <f ca="1"/>
        <v>0.99725885271748471</v>
      </c>
      <c r="G79" s="6">
        <f ca="1"/>
        <v>0.99710127256785208</v>
      </c>
      <c r="H79" s="6">
        <f ca="1"/>
        <v>0.99507393972910352</v>
      </c>
      <c r="I79" s="6">
        <f ca="1"/>
        <v>0.99082480578226428</v>
      </c>
      <c r="J79" s="6">
        <f ca="1"/>
        <v>0.99709803034609601</v>
      </c>
      <c r="K79" s="6">
        <f ca="1"/>
        <v>0.99660653351513473</v>
      </c>
      <c r="L79" s="6">
        <f ca="1"/>
        <v>0.97701735814362356</v>
      </c>
      <c r="M79" s="6">
        <f ca="1"/>
        <v>1.0073167872804474</v>
      </c>
      <c r="N79" s="6">
        <f ca="1"/>
        <v>0.99455745520835948</v>
      </c>
      <c r="O79" s="6">
        <f ca="1"/>
        <v>1.0108920135526687</v>
      </c>
      <c r="P79" s="6">
        <f ca="1"/>
        <v>1.0089043668908195</v>
      </c>
      <c r="Q79" s="6">
        <f ca="1"/>
        <v>0.99589747408325247</v>
      </c>
      <c r="R79" s="6">
        <f ca="1"/>
        <v>1.0012334799869229</v>
      </c>
      <c r="S79" s="6">
        <f ca="1"/>
        <v>1.0024903075226954</v>
      </c>
      <c r="T79" s="6">
        <f ca="1"/>
        <v>0.9873713938980101</v>
      </c>
      <c r="U79" s="6">
        <f ca="1"/>
        <v>1.0006634216170489</v>
      </c>
      <c r="V79" s="6">
        <f ca="1"/>
        <v>0.99846144659485958</v>
      </c>
      <c r="W79" s="6">
        <f ca="1"/>
        <v>0.99618619282055276</v>
      </c>
      <c r="X79" s="6">
        <f ca="1"/>
        <v>1.0056662888755492</v>
      </c>
      <c r="Y79" s="6">
        <f ca="1"/>
        <v>1.0112016230158656</v>
      </c>
      <c r="Z79" s="6">
        <f ca="1"/>
        <v>1.0015057826899476</v>
      </c>
      <c r="AA79" s="16">
        <f t="shared" ca="1" si="3"/>
        <v>-2.5805752111992653E-2</v>
      </c>
      <c r="AB79" s="16">
        <f t="shared" ca="1" si="4"/>
        <v>5.4137942235488956E-2</v>
      </c>
      <c r="AC79" s="6">
        <f t="shared" ca="1" si="5"/>
        <v>-0.47666666013538006</v>
      </c>
    </row>
    <row r="80" spans="1:29">
      <c r="A80" s="7" t="s">
        <v>98</v>
      </c>
      <c r="B80" s="6">
        <f ca="1"/>
        <v>1.0228875715752896</v>
      </c>
      <c r="C80" s="6">
        <f ca="1"/>
        <v>0.98354727486594085</v>
      </c>
      <c r="D80" s="6">
        <f ca="1"/>
        <v>1.0153685730109712</v>
      </c>
      <c r="E80" s="6">
        <f ca="1"/>
        <v>1.0209511693099367</v>
      </c>
      <c r="F80" s="6">
        <f ca="1"/>
        <v>1.0091893614041156</v>
      </c>
      <c r="G80" s="6">
        <f ca="1"/>
        <v>1.015146204737001</v>
      </c>
      <c r="H80" s="6">
        <f ca="1"/>
        <v>0.97921940814865693</v>
      </c>
      <c r="I80" s="6">
        <f ca="1"/>
        <v>0.97863884748655106</v>
      </c>
      <c r="J80" s="6">
        <f ca="1"/>
        <v>1.0046418158164883</v>
      </c>
      <c r="K80" s="6">
        <f ca="1"/>
        <v>0.99021940022513555</v>
      </c>
      <c r="L80" s="6">
        <f ca="1"/>
        <v>0.97082113345200516</v>
      </c>
      <c r="M80" s="6">
        <f ca="1"/>
        <v>1.0171089829337352</v>
      </c>
      <c r="N80" s="6">
        <f ca="1"/>
        <v>1.0134412169278002</v>
      </c>
      <c r="O80" s="6">
        <f ca="1"/>
        <v>1.0289991336563291</v>
      </c>
      <c r="P80" s="6">
        <f ca="1"/>
        <v>1.0103226762728117</v>
      </c>
      <c r="Q80" s="6">
        <f ca="1"/>
        <v>0.99804194221472942</v>
      </c>
      <c r="R80" s="6">
        <f ca="1"/>
        <v>1.0029006934293747</v>
      </c>
      <c r="S80" s="6">
        <f ca="1"/>
        <v>0.99553636869505391</v>
      </c>
      <c r="T80" s="6">
        <f ca="1"/>
        <v>0.97395922885278274</v>
      </c>
      <c r="U80" s="6">
        <f ca="1"/>
        <v>1.004835074414886</v>
      </c>
      <c r="V80" s="6">
        <f ca="1"/>
        <v>0.97911952136660219</v>
      </c>
      <c r="W80" s="6">
        <f ca="1"/>
        <v>1.0169061158069832</v>
      </c>
      <c r="X80" s="6">
        <f ca="1"/>
        <v>1.0243201399701041</v>
      </c>
      <c r="Y80" s="6">
        <f ca="1"/>
        <v>1.0198407517705848</v>
      </c>
      <c r="Z80" s="6">
        <f ca="1"/>
        <v>0.99319833966740956</v>
      </c>
      <c r="AA80" s="16">
        <f t="shared" ca="1" si="3"/>
        <v>6.7575659048778824E-2</v>
      </c>
      <c r="AB80" s="16">
        <f t="shared" ca="1" si="4"/>
        <v>0.12625184859306315</v>
      </c>
      <c r="AC80" s="6">
        <f t="shared" ca="1" si="5"/>
        <v>0.53524490771291355</v>
      </c>
    </row>
    <row r="81" spans="1:29">
      <c r="A81" s="7" t="s">
        <v>99</v>
      </c>
      <c r="B81" s="6">
        <f ca="1"/>
        <v>0.99864497006341646</v>
      </c>
      <c r="C81" s="6">
        <f ca="1"/>
        <v>0.97742756460020153</v>
      </c>
      <c r="D81" s="6">
        <f ca="1"/>
        <v>1.0210027566518329</v>
      </c>
      <c r="E81" s="6">
        <f ca="1"/>
        <v>1.0118154150188317</v>
      </c>
      <c r="F81" s="6">
        <f ca="1"/>
        <v>0.99696256771491609</v>
      </c>
      <c r="G81" s="6">
        <f ca="1"/>
        <v>0.99016198468299099</v>
      </c>
      <c r="H81" s="6">
        <f ca="1"/>
        <v>0.99100537298535785</v>
      </c>
      <c r="I81" s="6">
        <f ca="1"/>
        <v>0.98587931277597529</v>
      </c>
      <c r="J81" s="6">
        <f ca="1"/>
        <v>1.0015828389085313</v>
      </c>
      <c r="K81" s="6">
        <f ca="1"/>
        <v>0.99702884777276113</v>
      </c>
      <c r="L81" s="6">
        <f ca="1"/>
        <v>0.96250984504085069</v>
      </c>
      <c r="M81" s="6">
        <f ca="1"/>
        <v>0.99840579745786673</v>
      </c>
      <c r="N81" s="6">
        <f ca="1"/>
        <v>1.0027590412206842</v>
      </c>
      <c r="O81" s="6">
        <f ca="1"/>
        <v>1.0284858114973008</v>
      </c>
      <c r="P81" s="6">
        <f ca="1"/>
        <v>1.0099316101298628</v>
      </c>
      <c r="Q81" s="6">
        <f ca="1"/>
        <v>1.0027441862786723</v>
      </c>
      <c r="R81" s="6">
        <f ca="1"/>
        <v>0.99921686644513397</v>
      </c>
      <c r="S81" s="6">
        <f ca="1"/>
        <v>1.0011595253008483</v>
      </c>
      <c r="T81" s="6">
        <f ca="1"/>
        <v>1.0005038872840935</v>
      </c>
      <c r="U81" s="6">
        <f ca="1"/>
        <v>1.0048814217906197</v>
      </c>
      <c r="V81" s="6">
        <f ca="1"/>
        <v>0.98655556627402008</v>
      </c>
      <c r="W81" s="6">
        <f ca="1"/>
        <v>1.0083454590685905</v>
      </c>
      <c r="X81" s="6">
        <f ca="1"/>
        <v>1.002702321585434</v>
      </c>
      <c r="Y81" s="6">
        <f ca="1"/>
        <v>1.0117853963898764</v>
      </c>
      <c r="Z81" s="6">
        <f ca="1"/>
        <v>1.0006707904375951</v>
      </c>
      <c r="AA81" s="16">
        <f t="shared" ca="1" si="3"/>
        <v>-9.9164614316959998E-3</v>
      </c>
      <c r="AB81" s="16">
        <f t="shared" ca="1" si="4"/>
        <v>9.588803703407435E-2</v>
      </c>
      <c r="AC81" s="6">
        <f t="shared" ca="1" si="5"/>
        <v>-0.10341708661917992</v>
      </c>
    </row>
    <row r="82" spans="1:29">
      <c r="A82" s="7" t="s">
        <v>100</v>
      </c>
      <c r="B82" s="6">
        <f ca="1"/>
        <v>0.99960230389990046</v>
      </c>
      <c r="C82" s="6">
        <f ca="1"/>
        <v>1.0009396198765061</v>
      </c>
      <c r="D82" s="6">
        <f ca="1"/>
        <v>1.0012407539966597</v>
      </c>
      <c r="E82" s="6">
        <f ca="1"/>
        <v>0.9984995100004983</v>
      </c>
      <c r="F82" s="6">
        <f ca="1"/>
        <v>0.99673754726824293</v>
      </c>
      <c r="G82" s="6">
        <f ca="1"/>
        <v>0.99802613684543839</v>
      </c>
      <c r="H82" s="6">
        <f ca="1"/>
        <v>0.99796470992033459</v>
      </c>
      <c r="I82" s="6">
        <f ca="1"/>
        <v>0.99414231418248</v>
      </c>
      <c r="J82" s="6">
        <f ca="1"/>
        <v>0.99754582392356528</v>
      </c>
      <c r="K82" s="6">
        <f ca="1"/>
        <v>1.0011707317073171</v>
      </c>
      <c r="L82" s="6">
        <f ca="1"/>
        <v>0.98355396195399281</v>
      </c>
      <c r="M82" s="6">
        <f ca="1"/>
        <v>1.0044339103648583</v>
      </c>
      <c r="N82" s="6">
        <f ca="1"/>
        <v>0.99165518367395522</v>
      </c>
      <c r="O82" s="6">
        <f ca="1"/>
        <v>1.0069211232068396</v>
      </c>
      <c r="P82" s="6">
        <f ca="1"/>
        <v>1.0062885365624952</v>
      </c>
      <c r="Q82" s="6">
        <f ca="1"/>
        <v>0.99802517896815601</v>
      </c>
      <c r="R82" s="6">
        <f ca="1"/>
        <v>0.99920974680186769</v>
      </c>
      <c r="S82" s="6">
        <f ca="1"/>
        <v>1.0023387123070828</v>
      </c>
      <c r="T82" s="6">
        <f ca="1"/>
        <v>0.99045490807557024</v>
      </c>
      <c r="U82" s="6">
        <f ca="1"/>
        <v>1.0000398803589232</v>
      </c>
      <c r="V82" s="6">
        <f ca="1"/>
        <v>1.0016240251659612</v>
      </c>
      <c r="W82" s="6">
        <f ca="1"/>
        <v>0.99477917773653857</v>
      </c>
      <c r="X82" s="6">
        <f ca="1"/>
        <v>1.0037441778292382</v>
      </c>
      <c r="Y82" s="6">
        <f ca="1"/>
        <v>1.0071957717426523</v>
      </c>
      <c r="Z82" s="6">
        <f ca="1"/>
        <v>1.0030201202661233</v>
      </c>
      <c r="AA82" s="16">
        <f t="shared" ca="1" si="3"/>
        <v>-2.0983771809019336E-2</v>
      </c>
      <c r="AB82" s="16">
        <f t="shared" ca="1" si="4"/>
        <v>3.8971406489113881E-2</v>
      </c>
      <c r="AC82" s="6">
        <f t="shared" ca="1" si="5"/>
        <v>-0.53844019755563244</v>
      </c>
    </row>
    <row r="83" spans="1:29">
      <c r="A83" s="7" t="s">
        <v>101</v>
      </c>
      <c r="B83" s="6">
        <f ca="1"/>
        <v>1.0003516847694907</v>
      </c>
      <c r="C83" s="6">
        <f ca="1"/>
        <v>0.98244149374800149</v>
      </c>
      <c r="D83" s="6">
        <f ca="1"/>
        <v>1.015127522476537</v>
      </c>
      <c r="E83" s="6">
        <f ca="1"/>
        <v>1.018476243874471</v>
      </c>
      <c r="F83" s="6">
        <f ca="1"/>
        <v>0.99802682599523573</v>
      </c>
      <c r="G83" s="6">
        <f ca="1"/>
        <v>0.99238700682512182</v>
      </c>
      <c r="H83" s="6">
        <f ca="1"/>
        <v>0.9842554106628576</v>
      </c>
      <c r="I83" s="6">
        <f ca="1"/>
        <v>0.97932418509909769</v>
      </c>
      <c r="J83" s="6">
        <f ca="1"/>
        <v>1.0002312374463933</v>
      </c>
      <c r="K83" s="6">
        <f ca="1"/>
        <v>0.98961894138353657</v>
      </c>
      <c r="L83" s="6">
        <f ca="1"/>
        <v>0.95876134035227678</v>
      </c>
      <c r="M83" s="6">
        <f ca="1"/>
        <v>1.0114460628197919</v>
      </c>
      <c r="N83" s="6">
        <f ca="1"/>
        <v>0.99718924451044988</v>
      </c>
      <c r="O83" s="6">
        <f ca="1"/>
        <v>1.0316752105998708</v>
      </c>
      <c r="P83" s="6">
        <f ca="1"/>
        <v>1.0078913012396884</v>
      </c>
      <c r="Q83" s="6">
        <f ca="1"/>
        <v>1.0033165648817686</v>
      </c>
      <c r="R83" s="6">
        <f ca="1"/>
        <v>0.99331661269716021</v>
      </c>
      <c r="S83" s="6">
        <f ca="1"/>
        <v>0.99772115262490324</v>
      </c>
      <c r="T83" s="6">
        <f ca="1"/>
        <v>0.99782481848891724</v>
      </c>
      <c r="U83" s="6">
        <f ca="1"/>
        <v>1.000986225693467</v>
      </c>
      <c r="V83" s="6">
        <f ca="1"/>
        <v>0.98837296220686333</v>
      </c>
      <c r="W83" s="6">
        <f ca="1"/>
        <v>1.0170693998273388</v>
      </c>
      <c r="X83" s="6">
        <f ca="1"/>
        <v>1.0086012294230318</v>
      </c>
      <c r="Y83" s="6">
        <f ca="1"/>
        <v>1.012876526818312</v>
      </c>
      <c r="Z83" s="6">
        <f ca="1"/>
        <v>0.99420302258830295</v>
      </c>
      <c r="AA83" s="16">
        <f t="shared" ca="1" si="3"/>
        <v>-2.0996586211341262E-2</v>
      </c>
      <c r="AB83" s="16">
        <f t="shared" ca="1" si="4"/>
        <v>0.10798238284282338</v>
      </c>
      <c r="AC83" s="6">
        <f t="shared" ca="1" si="5"/>
        <v>-0.19444455344075337</v>
      </c>
    </row>
    <row r="84" spans="1:29">
      <c r="A84" s="7" t="s">
        <v>102</v>
      </c>
      <c r="B84" s="6">
        <f ca="1"/>
        <v>0.99960230389990046</v>
      </c>
      <c r="C84" s="6">
        <f ca="1"/>
        <v>1.0009396198765061</v>
      </c>
      <c r="D84" s="6">
        <f ca="1"/>
        <v>1.0012407539966597</v>
      </c>
      <c r="E84" s="6">
        <f ca="1"/>
        <v>0.9984995100004983</v>
      </c>
      <c r="F84" s="6">
        <f ca="1"/>
        <v>0.99673754726824293</v>
      </c>
      <c r="G84" s="6">
        <f ca="1"/>
        <v>0.99802613684543839</v>
      </c>
      <c r="H84" s="6">
        <f ca="1"/>
        <v>0.99796470992033459</v>
      </c>
      <c r="I84" s="6">
        <f ca="1"/>
        <v>0.99414231418248</v>
      </c>
      <c r="J84" s="6">
        <f ca="1"/>
        <v>0.99754582392356528</v>
      </c>
      <c r="K84" s="6">
        <f ca="1"/>
        <v>1.0011707317073171</v>
      </c>
      <c r="L84" s="6">
        <f ca="1"/>
        <v>0.98355396195399281</v>
      </c>
      <c r="M84" s="6">
        <f ca="1"/>
        <v>1.0044339103648583</v>
      </c>
      <c r="N84" s="6">
        <f ca="1"/>
        <v>0.99165518367395522</v>
      </c>
      <c r="O84" s="6">
        <f ca="1"/>
        <v>1.0069211232068396</v>
      </c>
      <c r="P84" s="6">
        <f ca="1"/>
        <v>1.0062885365624952</v>
      </c>
      <c r="Q84" s="6">
        <f ca="1"/>
        <v>0.99802517896815601</v>
      </c>
      <c r="R84" s="6">
        <f ca="1"/>
        <v>0.99920974680186769</v>
      </c>
      <c r="S84" s="6">
        <f ca="1"/>
        <v>1.0023387123070828</v>
      </c>
      <c r="T84" s="6">
        <f ca="1"/>
        <v>0.99045490807557024</v>
      </c>
      <c r="U84" s="6">
        <f ca="1"/>
        <v>1.0000398803589232</v>
      </c>
      <c r="V84" s="6">
        <f ca="1"/>
        <v>1.0016240251659612</v>
      </c>
      <c r="W84" s="6">
        <f ca="1"/>
        <v>0.99477917773653857</v>
      </c>
      <c r="X84" s="6">
        <f ca="1"/>
        <v>1.0037441778292382</v>
      </c>
      <c r="Y84" s="6">
        <f ca="1"/>
        <v>1.0071957717426523</v>
      </c>
      <c r="Z84" s="6">
        <f ca="1"/>
        <v>1.0030201202661233</v>
      </c>
      <c r="AA84" s="16">
        <f t="shared" ca="1" si="3"/>
        <v>-2.0983771809019336E-2</v>
      </c>
      <c r="AB84" s="16">
        <f t="shared" ca="1" si="4"/>
        <v>3.8971406489113881E-2</v>
      </c>
      <c r="AC84" s="6">
        <f t="shared" ca="1" si="5"/>
        <v>-0.53844019755563244</v>
      </c>
    </row>
    <row r="85" spans="1:29">
      <c r="A85" s="7" t="s">
        <v>103</v>
      </c>
      <c r="B85" s="6">
        <f ca="1"/>
        <v>0.99960230389990046</v>
      </c>
      <c r="C85" s="6">
        <f ca="1"/>
        <v>1.0009396198765061</v>
      </c>
      <c r="D85" s="6">
        <f ca="1"/>
        <v>1.0012407539966597</v>
      </c>
      <c r="E85" s="6">
        <f ca="1"/>
        <v>0.9984995100004983</v>
      </c>
      <c r="F85" s="6">
        <f ca="1"/>
        <v>0.99673754726824293</v>
      </c>
      <c r="G85" s="6">
        <f ca="1"/>
        <v>0.99802613684543839</v>
      </c>
      <c r="H85" s="6">
        <f ca="1"/>
        <v>0.99796470992033459</v>
      </c>
      <c r="I85" s="6">
        <f ca="1"/>
        <v>0.99414231418248</v>
      </c>
      <c r="J85" s="6">
        <f ca="1"/>
        <v>0.99754582392356528</v>
      </c>
      <c r="K85" s="6">
        <f ca="1"/>
        <v>1.0011707317073171</v>
      </c>
      <c r="L85" s="6">
        <f ca="1"/>
        <v>0.98355396195399281</v>
      </c>
      <c r="M85" s="6">
        <f ca="1"/>
        <v>1.0044339103648583</v>
      </c>
      <c r="N85" s="6">
        <f ca="1"/>
        <v>0.99165518367395522</v>
      </c>
      <c r="O85" s="6">
        <f ca="1"/>
        <v>1.0069211232068396</v>
      </c>
      <c r="P85" s="6">
        <f ca="1"/>
        <v>1.0062885365624952</v>
      </c>
      <c r="Q85" s="6">
        <f ca="1"/>
        <v>0.99802517896815601</v>
      </c>
      <c r="R85" s="6">
        <f ca="1"/>
        <v>0.99920974680186769</v>
      </c>
      <c r="S85" s="6">
        <f ca="1"/>
        <v>1.0023387123070828</v>
      </c>
      <c r="T85" s="6">
        <f ca="1"/>
        <v>0.99045490807557024</v>
      </c>
      <c r="U85" s="6">
        <f ca="1"/>
        <v>1.0000398803589232</v>
      </c>
      <c r="V85" s="6">
        <f ca="1"/>
        <v>1.0016240251659612</v>
      </c>
      <c r="W85" s="6">
        <f ca="1"/>
        <v>0.99477917773653857</v>
      </c>
      <c r="X85" s="6">
        <f ca="1"/>
        <v>1.0037441778292382</v>
      </c>
      <c r="Y85" s="6">
        <f ca="1"/>
        <v>1.0071957717426523</v>
      </c>
      <c r="Z85" s="6">
        <f ca="1"/>
        <v>1.0030201202661233</v>
      </c>
      <c r="AA85" s="16">
        <f t="shared" ca="1" si="3"/>
        <v>-2.0983771809019336E-2</v>
      </c>
      <c r="AB85" s="16">
        <f t="shared" ca="1" si="4"/>
        <v>3.8971406489113881E-2</v>
      </c>
      <c r="AC85" s="6">
        <f t="shared" ca="1" si="5"/>
        <v>-0.53844019755563244</v>
      </c>
    </row>
    <row r="86" spans="1:29">
      <c r="A86" s="7" t="s">
        <v>104</v>
      </c>
      <c r="B86" s="6">
        <f ca="1"/>
        <v>0.98453594959968149</v>
      </c>
      <c r="C86" s="6">
        <f ca="1"/>
        <v>0.96961012457593654</v>
      </c>
      <c r="D86" s="6">
        <f ca="1"/>
        <v>1.0240393157919434</v>
      </c>
      <c r="E86" s="6">
        <f ca="1"/>
        <v>1.0163616775627222</v>
      </c>
      <c r="F86" s="6">
        <f ca="1"/>
        <v>0.99503718535813301</v>
      </c>
      <c r="G86" s="6">
        <f ca="1"/>
        <v>0.97836873280550551</v>
      </c>
      <c r="H86" s="6">
        <f ca="1"/>
        <v>0.99546514371265682</v>
      </c>
      <c r="I86" s="6">
        <f ca="1"/>
        <v>0.98704095890975518</v>
      </c>
      <c r="J86" s="6">
        <f ca="1"/>
        <v>0.99752493764169881</v>
      </c>
      <c r="K86" s="6">
        <f ca="1"/>
        <v>0.99365418653525017</v>
      </c>
      <c r="L86" s="6">
        <f ca="1"/>
        <v>0.95012901405728312</v>
      </c>
      <c r="M86" s="6">
        <f ca="1"/>
        <v>0.99523303684731046</v>
      </c>
      <c r="N86" s="6">
        <f ca="1"/>
        <v>0.99433657070321835</v>
      </c>
      <c r="O86" s="6">
        <f ca="1"/>
        <v>1.0393627793822506</v>
      </c>
      <c r="P86" s="6">
        <f ca="1"/>
        <v>1.0085711900574195</v>
      </c>
      <c r="Q86" s="6">
        <f ca="1"/>
        <v>1.012891646197307</v>
      </c>
      <c r="R86" s="6">
        <f ca="1"/>
        <v>0.99187991993270508</v>
      </c>
      <c r="S86" s="6">
        <f ca="1"/>
        <v>0.99867761857235759</v>
      </c>
      <c r="T86" s="6">
        <f ca="1"/>
        <v>1.0103896660868257</v>
      </c>
      <c r="U86" s="6">
        <f ca="1"/>
        <v>1.0051349008123796</v>
      </c>
      <c r="V86" s="6">
        <f ca="1"/>
        <v>0.98980875761737708</v>
      </c>
      <c r="W86" s="6">
        <f ca="1"/>
        <v>1.0137328558762184</v>
      </c>
      <c r="X86" s="6">
        <f ca="1"/>
        <v>0.99430646393134969</v>
      </c>
      <c r="Y86" s="6">
        <f ca="1"/>
        <v>1.0111167621284838</v>
      </c>
      <c r="Z86" s="6">
        <f ca="1"/>
        <v>0.99720939069025127</v>
      </c>
      <c r="AA86" s="16">
        <f t="shared" ca="1" si="3"/>
        <v>-4.8270205638117458E-2</v>
      </c>
      <c r="AB86" s="16">
        <f t="shared" ca="1" si="4"/>
        <v>0.12867528810884221</v>
      </c>
      <c r="AC86" s="6">
        <f t="shared" ca="1" si="5"/>
        <v>-0.37513190253972678</v>
      </c>
    </row>
    <row r="87" spans="1:29">
      <c r="A87" s="7" t="s">
        <v>105</v>
      </c>
      <c r="B87" s="6">
        <f ca="1"/>
        <v>1.0218843671284341</v>
      </c>
      <c r="C87" s="6">
        <f ca="1"/>
        <v>0.9924474585560692</v>
      </c>
      <c r="D87" s="6">
        <f ca="1"/>
        <v>1.0098485966940338</v>
      </c>
      <c r="E87" s="6">
        <f ca="1"/>
        <v>1.0243555300324241</v>
      </c>
      <c r="F87" s="6">
        <f ca="1"/>
        <v>1.000515656542357</v>
      </c>
      <c r="G87" s="6">
        <f ca="1"/>
        <v>1.0062403749650863</v>
      </c>
      <c r="H87" s="6">
        <f ca="1"/>
        <v>0.96437327550243257</v>
      </c>
      <c r="I87" s="6">
        <f ca="1"/>
        <v>0.9625664376791655</v>
      </c>
      <c r="J87" s="6">
        <f ca="1"/>
        <v>1.0014384623748149</v>
      </c>
      <c r="K87" s="6">
        <f ca="1"/>
        <v>0.98681550266265372</v>
      </c>
      <c r="L87" s="6">
        <f ca="1"/>
        <v>0.95720222072586991</v>
      </c>
      <c r="M87" s="6">
        <f ca="1"/>
        <v>1.0326381150074631</v>
      </c>
      <c r="N87" s="6">
        <f ca="1"/>
        <v>1.0026905293873334</v>
      </c>
      <c r="O87" s="6">
        <f ca="1"/>
        <v>1.0304015264579323</v>
      </c>
      <c r="P87" s="6">
        <f ca="1"/>
        <v>1.0114716073491083</v>
      </c>
      <c r="Q87" s="6">
        <f ca="1"/>
        <v>0.99656950470123784</v>
      </c>
      <c r="R87" s="6">
        <f ca="1"/>
        <v>0.98978866975257473</v>
      </c>
      <c r="S87" s="6">
        <f ca="1"/>
        <v>1.0003224313351586</v>
      </c>
      <c r="T87" s="6">
        <f ca="1"/>
        <v>0.96707052482741729</v>
      </c>
      <c r="U87" s="6">
        <f ca="1"/>
        <v>1.0020618454078916</v>
      </c>
      <c r="V87" s="6">
        <f ca="1"/>
        <v>0.97776511546991107</v>
      </c>
      <c r="W87" s="6">
        <f ca="1"/>
        <v>1.0210975644332005</v>
      </c>
      <c r="X87" s="6">
        <f ca="1"/>
        <v>1.0299049934220394</v>
      </c>
      <c r="Y87" s="6">
        <f ca="1"/>
        <v>1.0260080550787807</v>
      </c>
      <c r="Z87" s="6">
        <f ca="1"/>
        <v>0.993481478550165</v>
      </c>
      <c r="AA87" s="16">
        <f t="shared" ca="1" si="3"/>
        <v>3.0190788691528692E-3</v>
      </c>
      <c r="AB87" s="16">
        <f t="shared" ca="1" si="4"/>
        <v>0.16007207832685466</v>
      </c>
      <c r="AC87" s="6">
        <f t="shared" ca="1" si="5"/>
        <v>1.8860746363198622E-2</v>
      </c>
    </row>
    <row r="88" spans="1:29">
      <c r="A88" s="7" t="s">
        <v>106</v>
      </c>
      <c r="B88" s="6">
        <f ca="1"/>
        <v>1.0020015854102704</v>
      </c>
      <c r="C88" s="6">
        <f ca="1"/>
        <v>0.99670105614819882</v>
      </c>
      <c r="D88" s="6">
        <f ca="1"/>
        <v>1.0056205887980476</v>
      </c>
      <c r="E88" s="6">
        <f ca="1"/>
        <v>0.99843400383497194</v>
      </c>
      <c r="F88" s="6">
        <f ca="1"/>
        <v>0.99646712554287831</v>
      </c>
      <c r="G88" s="6">
        <f ca="1"/>
        <v>0.99709759642234319</v>
      </c>
      <c r="H88" s="6">
        <f ca="1"/>
        <v>0.99152887871825757</v>
      </c>
      <c r="I88" s="6">
        <f ca="1"/>
        <v>0.98704167016287914</v>
      </c>
      <c r="J88" s="6">
        <f ca="1"/>
        <v>0.99609820153076667</v>
      </c>
      <c r="K88" s="6">
        <f ca="1"/>
        <v>0.99519731390192456</v>
      </c>
      <c r="L88" s="6">
        <f ca="1"/>
        <v>0.97352997359233173</v>
      </c>
      <c r="M88" s="6">
        <f ca="1"/>
        <v>1.0120694121758955</v>
      </c>
      <c r="N88" s="6">
        <f ca="1"/>
        <v>0.99388158904374746</v>
      </c>
      <c r="O88" s="6">
        <f ca="1"/>
        <v>1.0109715190777668</v>
      </c>
      <c r="P88" s="6">
        <f ca="1"/>
        <v>1.0103645542264503</v>
      </c>
      <c r="Q88" s="6">
        <f ca="1"/>
        <v>0.99426464417107763</v>
      </c>
      <c r="R88" s="6">
        <f ca="1"/>
        <v>0.99963523984872571</v>
      </c>
      <c r="S88" s="6">
        <f ca="1"/>
        <v>1.0036764521212507</v>
      </c>
      <c r="T88" s="6">
        <f ca="1"/>
        <v>0.98048024357419783</v>
      </c>
      <c r="U88" s="6">
        <f ca="1"/>
        <v>1.0010279496536398</v>
      </c>
      <c r="V88" s="6">
        <f ca="1"/>
        <v>0.99778382194456616</v>
      </c>
      <c r="W88" s="6">
        <f ca="1"/>
        <v>0.99513902307430724</v>
      </c>
      <c r="X88" s="6">
        <f ca="1"/>
        <v>1.0084583511276193</v>
      </c>
      <c r="Y88" s="6">
        <f ca="1"/>
        <v>1.014677824962662</v>
      </c>
      <c r="Z88" s="6">
        <f ca="1"/>
        <v>1.0015506861823622</v>
      </c>
      <c r="AA88" s="16">
        <f t="shared" ca="1" si="3"/>
        <v>-3.6719836476367451E-2</v>
      </c>
      <c r="AB88" s="16">
        <f t="shared" ca="1" si="4"/>
        <v>6.8302933822958531E-2</v>
      </c>
      <c r="AC88" s="6">
        <f t="shared" ca="1" si="5"/>
        <v>-0.53760262438426742</v>
      </c>
    </row>
    <row r="89" spans="1:29">
      <c r="A89" s="7" t="s">
        <v>107</v>
      </c>
      <c r="B89" s="6">
        <f ca="1"/>
        <v>1.0066701972251342</v>
      </c>
      <c r="C89" s="6">
        <f ca="1"/>
        <v>0.99258931472989587</v>
      </c>
      <c r="D89" s="6">
        <f ca="1"/>
        <v>1.0131720946866711</v>
      </c>
      <c r="E89" s="6">
        <f ca="1"/>
        <v>1.0277739664129526</v>
      </c>
      <c r="F89" s="6">
        <f ca="1"/>
        <v>1.0004025417735736</v>
      </c>
      <c r="G89" s="6">
        <f ca="1"/>
        <v>0.99723129961681023</v>
      </c>
      <c r="H89" s="6">
        <f ca="1"/>
        <v>0.97405647991102629</v>
      </c>
      <c r="I89" s="6">
        <f ca="1"/>
        <v>0.97405625603207335</v>
      </c>
      <c r="J89" s="6">
        <f ca="1"/>
        <v>0.99209739357205506</v>
      </c>
      <c r="K89" s="6">
        <f ca="1"/>
        <v>0.97183098139336321</v>
      </c>
      <c r="L89" s="6">
        <f ca="1"/>
        <v>0.95313025775727067</v>
      </c>
      <c r="M89" s="6">
        <f ca="1"/>
        <v>1.0370594425031276</v>
      </c>
      <c r="N89" s="6">
        <f ca="1"/>
        <v>0.97824868870172921</v>
      </c>
      <c r="O89" s="6">
        <f ca="1"/>
        <v>1.0392946217239394</v>
      </c>
      <c r="P89" s="6">
        <f ca="1"/>
        <v>1.0084253727635382</v>
      </c>
      <c r="Q89" s="6">
        <f ca="1"/>
        <v>1.0087756337641827</v>
      </c>
      <c r="R89" s="6">
        <f ca="1"/>
        <v>0.99556409598576345</v>
      </c>
      <c r="S89" s="6">
        <f ca="1"/>
        <v>0.99252832778361122</v>
      </c>
      <c r="T89" s="6">
        <f ca="1"/>
        <v>0.99675087500362636</v>
      </c>
      <c r="U89" s="6">
        <f ca="1"/>
        <v>0.98787348528951824</v>
      </c>
      <c r="V89" s="6">
        <f ca="1"/>
        <v>0.98530404178059205</v>
      </c>
      <c r="W89" s="6">
        <f ca="1"/>
        <v>1.0423721051337698</v>
      </c>
      <c r="X89" s="6">
        <f ca="1"/>
        <v>1.0256164747720322</v>
      </c>
      <c r="Y89" s="6">
        <f ca="1"/>
        <v>1.0193997669929145</v>
      </c>
      <c r="Z89" s="6">
        <f ca="1"/>
        <v>0.9830493803569661</v>
      </c>
      <c r="AA89" s="16">
        <f t="shared" ca="1" si="3"/>
        <v>-2.9848601544383291E-3</v>
      </c>
      <c r="AB89" s="16">
        <f t="shared" ca="1" si="4"/>
        <v>0.16492203475480935</v>
      </c>
      <c r="AC89" s="6">
        <f t="shared" ca="1" si="5"/>
        <v>-1.809861343801597E-2</v>
      </c>
    </row>
    <row r="90" spans="1:29">
      <c r="A90" s="7" t="s">
        <v>108</v>
      </c>
      <c r="B90" s="6">
        <f ca="1"/>
        <v>1.01483496464015</v>
      </c>
      <c r="C90" s="6">
        <f ca="1"/>
        <v>0.98646220309463895</v>
      </c>
      <c r="D90" s="6">
        <f ca="1"/>
        <v>1.0136604182077953</v>
      </c>
      <c r="E90" s="6">
        <f ca="1"/>
        <v>1.0177059279136318</v>
      </c>
      <c r="F90" s="6">
        <f ca="1"/>
        <v>1.0025930329935724</v>
      </c>
      <c r="G90" s="6">
        <f ca="1"/>
        <v>1.0048785962177453</v>
      </c>
      <c r="H90" s="6">
        <f ca="1"/>
        <v>0.97909213791211536</v>
      </c>
      <c r="I90" s="6">
        <f ca="1"/>
        <v>0.97628320538965507</v>
      </c>
      <c r="J90" s="6">
        <f ca="1"/>
        <v>1.0013522443555634</v>
      </c>
      <c r="K90" s="6">
        <f ca="1"/>
        <v>0.99092953144233276</v>
      </c>
      <c r="L90" s="6">
        <f ca="1"/>
        <v>0.9647450510658917</v>
      </c>
      <c r="M90" s="6">
        <f ca="1"/>
        <v>1.0174574006866268</v>
      </c>
      <c r="N90" s="6">
        <f ca="1"/>
        <v>1.0044971489682315</v>
      </c>
      <c r="O90" s="6">
        <f ca="1"/>
        <v>1.027879209649738</v>
      </c>
      <c r="P90" s="6">
        <f ca="1"/>
        <v>1.010550535173419</v>
      </c>
      <c r="Q90" s="6">
        <f ca="1"/>
        <v>0.99896207109663593</v>
      </c>
      <c r="R90" s="6">
        <f ca="1"/>
        <v>0.99744884630424469</v>
      </c>
      <c r="S90" s="6">
        <f ca="1"/>
        <v>0.99908108830466524</v>
      </c>
      <c r="T90" s="6">
        <f ca="1"/>
        <v>0.97809356173378093</v>
      </c>
      <c r="U90" s="6">
        <f ca="1"/>
        <v>1.003137934372571</v>
      </c>
      <c r="V90" s="6">
        <f ca="1"/>
        <v>0.98267390151203726</v>
      </c>
      <c r="W90" s="6">
        <f ca="1"/>
        <v>1.014159120333366</v>
      </c>
      <c r="X90" s="6">
        <f ca="1"/>
        <v>1.0197794698859466</v>
      </c>
      <c r="Y90" s="6">
        <f ca="1"/>
        <v>1.0201172471745399</v>
      </c>
      <c r="Z90" s="6">
        <f ca="1"/>
        <v>0.99563315852965961</v>
      </c>
      <c r="AA90" s="16">
        <f t="shared" ca="1" si="3"/>
        <v>1.9032992296766027E-2</v>
      </c>
      <c r="AB90" s="16">
        <f t="shared" ca="1" si="4"/>
        <v>0.1165420360675069</v>
      </c>
      <c r="AC90" s="6">
        <f t="shared" ca="1" si="5"/>
        <v>0.16331439658168645</v>
      </c>
    </row>
    <row r="91" spans="1:29">
      <c r="A91" s="7" t="s">
        <v>109</v>
      </c>
      <c r="B91" s="6">
        <f ca="1"/>
        <v>1.0124848434418914</v>
      </c>
      <c r="C91" s="6">
        <f ca="1"/>
        <v>0.98269055992317167</v>
      </c>
      <c r="D91" s="6">
        <f ca="1"/>
        <v>1.016411561799206</v>
      </c>
      <c r="E91" s="6">
        <f ca="1"/>
        <v>1.0165882583077224</v>
      </c>
      <c r="F91" s="6">
        <f ca="1"/>
        <v>1.0049314716014732</v>
      </c>
      <c r="G91" s="6">
        <f ca="1"/>
        <v>1.0071080761247742</v>
      </c>
      <c r="H91" s="6">
        <f ca="1"/>
        <v>0.98454725721936986</v>
      </c>
      <c r="I91" s="6">
        <f ca="1"/>
        <v>0.98344870263416007</v>
      </c>
      <c r="J91" s="6">
        <f ca="1"/>
        <v>1.004791795929993</v>
      </c>
      <c r="K91" s="6">
        <f ca="1"/>
        <v>0.99037969648403645</v>
      </c>
      <c r="L91" s="6">
        <f ca="1"/>
        <v>0.968799534698914</v>
      </c>
      <c r="M91" s="6">
        <f ca="1"/>
        <v>1.011661423612757</v>
      </c>
      <c r="N91" s="6">
        <f ca="1"/>
        <v>1.0086917849434935</v>
      </c>
      <c r="O91" s="6">
        <f ca="1"/>
        <v>1.0274681635951031</v>
      </c>
      <c r="P91" s="6">
        <f ca="1"/>
        <v>1.0094173712601144</v>
      </c>
      <c r="Q91" s="6">
        <f ca="1"/>
        <v>0.99678854560563923</v>
      </c>
      <c r="R91" s="6">
        <f ca="1"/>
        <v>1.0042859373636572</v>
      </c>
      <c r="S91" s="6">
        <f ca="1"/>
        <v>0.99537142325554695</v>
      </c>
      <c r="T91" s="6">
        <f ca="1"/>
        <v>0.98935596188786346</v>
      </c>
      <c r="U91" s="6">
        <f ca="1"/>
        <v>1.0025211851255722</v>
      </c>
      <c r="V91" s="6">
        <f ca="1"/>
        <v>0.98540728179018566</v>
      </c>
      <c r="W91" s="6">
        <f ca="1"/>
        <v>1.0147092062758238</v>
      </c>
      <c r="X91" s="6">
        <f ca="1"/>
        <v>1.0154658548759514</v>
      </c>
      <c r="Y91" s="6">
        <f ca="1"/>
        <v>1.0123658413796321</v>
      </c>
      <c r="Z91" s="6">
        <f ca="1"/>
        <v>0.99396690460186976</v>
      </c>
      <c r="AA91" s="16">
        <f t="shared" ca="1" si="3"/>
        <v>3.79804642066075E-2</v>
      </c>
      <c r="AB91" s="16">
        <f t="shared" ca="1" si="4"/>
        <v>0.10086887724554815</v>
      </c>
      <c r="AC91" s="6">
        <f t="shared" ca="1" si="5"/>
        <v>0.3765330322270814</v>
      </c>
    </row>
    <row r="92" spans="1:29">
      <c r="A92" s="7" t="s">
        <v>110</v>
      </c>
      <c r="B92" s="6">
        <f ca="1"/>
        <v>1.0019285486869844</v>
      </c>
      <c r="C92" s="6">
        <f ca="1"/>
        <v>0.98139653597414367</v>
      </c>
      <c r="D92" s="6">
        <f ca="1"/>
        <v>1.018281207495217</v>
      </c>
      <c r="E92" s="6">
        <f ca="1"/>
        <v>1.017379809331219</v>
      </c>
      <c r="F92" s="6">
        <f ca="1"/>
        <v>1.0016011129528093</v>
      </c>
      <c r="G92" s="6">
        <f ca="1"/>
        <v>0.99570230944840032</v>
      </c>
      <c r="H92" s="6">
        <f ca="1"/>
        <v>0.98788480022161151</v>
      </c>
      <c r="I92" s="6">
        <f ca="1"/>
        <v>0.9847732479545428</v>
      </c>
      <c r="J92" s="6">
        <f ca="1"/>
        <v>0.99664177060115122</v>
      </c>
      <c r="K92" s="6">
        <f ca="1"/>
        <v>0.98645671183196404</v>
      </c>
      <c r="L92" s="6">
        <f ca="1"/>
        <v>0.96114558095317748</v>
      </c>
      <c r="M92" s="6">
        <f ca="1"/>
        <v>1.0124169279109947</v>
      </c>
      <c r="N92" s="6">
        <f ca="1"/>
        <v>0.99451481645653417</v>
      </c>
      <c r="O92" s="6">
        <f ca="1"/>
        <v>1.0332493545966492</v>
      </c>
      <c r="P92" s="6">
        <f ca="1"/>
        <v>1.0094334539066689</v>
      </c>
      <c r="Q92" s="6">
        <f ca="1"/>
        <v>1.0073149522433613</v>
      </c>
      <c r="R92" s="6">
        <f ca="1"/>
        <v>0.99948687616921328</v>
      </c>
      <c r="S92" s="6">
        <f ca="1"/>
        <v>0.99623048665695868</v>
      </c>
      <c r="T92" s="6">
        <f ca="1"/>
        <v>0.9948112141939579</v>
      </c>
      <c r="U92" s="6">
        <f ca="1"/>
        <v>0.99966595864982954</v>
      </c>
      <c r="V92" s="6">
        <f ca="1"/>
        <v>0.9865899721163498</v>
      </c>
      <c r="W92" s="6">
        <f ca="1"/>
        <v>1.02062732538834</v>
      </c>
      <c r="X92" s="6">
        <f ca="1"/>
        <v>1.0115932319476213</v>
      </c>
      <c r="Y92" s="6">
        <f ca="1"/>
        <v>1.0160286799186149</v>
      </c>
      <c r="Z92" s="6">
        <f ca="1"/>
        <v>0.99257490422740058</v>
      </c>
      <c r="AA92" s="16">
        <f t="shared" ca="1" si="3"/>
        <v>4.9295065886452161E-3</v>
      </c>
      <c r="AB92" s="16">
        <f t="shared" ca="1" si="4"/>
        <v>0.11028184992894456</v>
      </c>
      <c r="AC92" s="6">
        <f t="shared" ca="1" si="5"/>
        <v>4.4699164838287848E-2</v>
      </c>
    </row>
    <row r="93" spans="1:29">
      <c r="A93" s="7" t="s">
        <v>111</v>
      </c>
      <c r="B93" s="6">
        <f ca="1"/>
        <v>1.0155607064318413</v>
      </c>
      <c r="C93" s="6">
        <f ca="1"/>
        <v>0.9829463869295576</v>
      </c>
      <c r="D93" s="6">
        <f ca="1"/>
        <v>1.0174745754489207</v>
      </c>
      <c r="E93" s="6">
        <f ca="1"/>
        <v>1.0223399990947017</v>
      </c>
      <c r="F93" s="6">
        <f ca="1"/>
        <v>1.0062062223712231</v>
      </c>
      <c r="G93" s="6">
        <f ca="1"/>
        <v>1.0071512469992592</v>
      </c>
      <c r="H93" s="6">
        <f ca="1"/>
        <v>0.98091696600027767</v>
      </c>
      <c r="I93" s="6">
        <f ca="1"/>
        <v>0.9795971198660034</v>
      </c>
      <c r="J93" s="6">
        <f ca="1"/>
        <v>1.0003303195636528</v>
      </c>
      <c r="K93" s="6">
        <f ca="1"/>
        <v>0.98598222276681313</v>
      </c>
      <c r="L93" s="6">
        <f ca="1"/>
        <v>0.96523995431166321</v>
      </c>
      <c r="M93" s="6">
        <f ca="1"/>
        <v>1.0181484154936622</v>
      </c>
      <c r="N93" s="6">
        <f ca="1"/>
        <v>1.0028705804947393</v>
      </c>
      <c r="O93" s="6">
        <f ca="1"/>
        <v>1.0333462659876258</v>
      </c>
      <c r="P93" s="6">
        <f ca="1"/>
        <v>1.0098623005507228</v>
      </c>
      <c r="Q93" s="6">
        <f ca="1"/>
        <v>1.003349082413167</v>
      </c>
      <c r="R93" s="6">
        <f ca="1"/>
        <v>1.0016794684334123</v>
      </c>
      <c r="S93" s="6">
        <f ca="1"/>
        <v>0.99519276663065026</v>
      </c>
      <c r="T93" s="6">
        <f ca="1"/>
        <v>0.9847679215984303</v>
      </c>
      <c r="U93" s="6">
        <f ca="1"/>
        <v>1.0002392234412329</v>
      </c>
      <c r="V93" s="6">
        <f ca="1"/>
        <v>0.98049759118228752</v>
      </c>
      <c r="W93" s="6">
        <f ca="1"/>
        <v>1.0238907412295402</v>
      </c>
      <c r="X93" s="6">
        <f ca="1"/>
        <v>1.0216907820375225</v>
      </c>
      <c r="Y93" s="6">
        <f ca="1"/>
        <v>1.0195382383288258</v>
      </c>
      <c r="Z93" s="6">
        <f ca="1"/>
        <v>0.99125855242453187</v>
      </c>
      <c r="AA93" s="16">
        <f t="shared" ca="1" si="3"/>
        <v>4.7523569478507E-2</v>
      </c>
      <c r="AB93" s="16">
        <f t="shared" ca="1" si="4"/>
        <v>0.12496822609796125</v>
      </c>
      <c r="AC93" s="6">
        <f t="shared" ca="1" si="5"/>
        <v>0.38028522099092438</v>
      </c>
    </row>
    <row r="94" spans="1:29">
      <c r="A94" s="7" t="s">
        <v>112</v>
      </c>
      <c r="B94" s="6">
        <f ca="1"/>
        <v>0.98959810681427474</v>
      </c>
      <c r="C94" s="6">
        <f ca="1"/>
        <v>0.98323718542328697</v>
      </c>
      <c r="D94" s="6">
        <f ca="1"/>
        <v>1.0124988815481955</v>
      </c>
      <c r="E94" s="6">
        <f ca="1"/>
        <v>1.0009969683264544</v>
      </c>
      <c r="F94" s="6">
        <f ca="1"/>
        <v>0.99496712756489714</v>
      </c>
      <c r="G94" s="6">
        <f ca="1"/>
        <v>0.98849251953446249</v>
      </c>
      <c r="H94" s="6">
        <f ca="1"/>
        <v>0.99894333423573445</v>
      </c>
      <c r="I94" s="6">
        <f ca="1"/>
        <v>0.99240777754043097</v>
      </c>
      <c r="J94" s="6">
        <f ca="1"/>
        <v>1.0026225485039602</v>
      </c>
      <c r="K94" s="6">
        <f ca="1"/>
        <v>0.99765596600032491</v>
      </c>
      <c r="L94" s="6">
        <f ca="1"/>
        <v>0.96904269348502836</v>
      </c>
      <c r="M94" s="6">
        <f ca="1"/>
        <v>0.99614635415792052</v>
      </c>
      <c r="N94" s="6">
        <f ca="1"/>
        <v>1.0009134040178824</v>
      </c>
      <c r="O94" s="6">
        <f ca="1"/>
        <v>1.0169494743257428</v>
      </c>
      <c r="P94" s="6">
        <f ca="1"/>
        <v>1.0073750648830981</v>
      </c>
      <c r="Q94" s="6">
        <f ca="1"/>
        <v>0.99437369589830582</v>
      </c>
      <c r="R94" s="6">
        <f ca="1"/>
        <v>0.9999848075979374</v>
      </c>
      <c r="S94" s="6">
        <f ca="1"/>
        <v>1.0000770101241787</v>
      </c>
      <c r="T94" s="6">
        <f ca="1"/>
        <v>1.0062398588438792</v>
      </c>
      <c r="U94" s="6">
        <f ca="1"/>
        <v>1.003434821726473</v>
      </c>
      <c r="V94" s="6">
        <f ca="1"/>
        <v>1.0014367857607922</v>
      </c>
      <c r="W94" s="6">
        <f ca="1"/>
        <v>0.99504885838397483</v>
      </c>
      <c r="X94" s="6">
        <f ca="1"/>
        <v>0.99338034966228572</v>
      </c>
      <c r="Y94" s="6">
        <f ca="1"/>
        <v>1.0019908091478078</v>
      </c>
      <c r="Z94" s="6">
        <f ca="1"/>
        <v>1.0008033744173697</v>
      </c>
      <c r="AA94" s="16">
        <f t="shared" ca="1" si="3"/>
        <v>-5.1161768472901659E-2</v>
      </c>
      <c r="AB94" s="16">
        <f t="shared" ca="1" si="4"/>
        <v>6.8137645628952775E-2</v>
      </c>
      <c r="AC94" s="6">
        <f t="shared" ca="1" si="5"/>
        <v>-0.75085905890417504</v>
      </c>
    </row>
    <row r="95" spans="1:29">
      <c r="A95" s="7" t="s">
        <v>113</v>
      </c>
      <c r="B95" s="6">
        <f ca="1"/>
        <v>1.0241652021089629</v>
      </c>
      <c r="C95" s="6">
        <f ca="1"/>
        <v>0.99785499785499798</v>
      </c>
      <c r="D95" s="6">
        <f ca="1"/>
        <v>1.0012897678417885</v>
      </c>
      <c r="E95" s="6">
        <f ca="1"/>
        <v>1.023829969944182</v>
      </c>
      <c r="F95" s="6">
        <f ca="1"/>
        <v>0.99748374921367167</v>
      </c>
      <c r="G95" s="6">
        <f ca="1"/>
        <v>1.0063064956905612</v>
      </c>
      <c r="H95" s="6">
        <f ca="1"/>
        <v>0.95550449133068738</v>
      </c>
      <c r="I95" s="6">
        <f ca="1"/>
        <v>0.95110024449877739</v>
      </c>
      <c r="J95" s="6">
        <f ca="1"/>
        <v>1.0035054919373685</v>
      </c>
      <c r="K95" s="6">
        <f ca="1"/>
        <v>0.98998602701443872</v>
      </c>
      <c r="L95" s="6">
        <f ca="1"/>
        <v>0.95201129146083274</v>
      </c>
      <c r="M95" s="6">
        <f ca="1"/>
        <v>1.0400296515937733</v>
      </c>
      <c r="N95" s="6">
        <f ca="1"/>
        <v>1.006414825374198</v>
      </c>
      <c r="O95" s="6">
        <f ca="1"/>
        <v>1.0266761095372994</v>
      </c>
      <c r="P95" s="6">
        <f ca="1"/>
        <v>1.0117268337548861</v>
      </c>
      <c r="Q95" s="6">
        <f ca="1"/>
        <v>0.99022727272727273</v>
      </c>
      <c r="R95" s="6">
        <f ca="1"/>
        <v>0.97819600642644011</v>
      </c>
      <c r="S95" s="6">
        <f ca="1"/>
        <v>1.0035194744251525</v>
      </c>
      <c r="T95" s="6">
        <f ca="1"/>
        <v>0.94973111994388582</v>
      </c>
      <c r="U95" s="6">
        <f ca="1"/>
        <v>1.0068931560807484</v>
      </c>
      <c r="V95" s="6">
        <f ca="1"/>
        <v>0.98005417384880567</v>
      </c>
      <c r="W95" s="6">
        <f ca="1"/>
        <v>1.0113065326633166</v>
      </c>
      <c r="X95" s="6">
        <f ca="1"/>
        <v>1.0320496894409938</v>
      </c>
      <c r="Y95" s="6">
        <f ca="1"/>
        <v>1.0296100144439095</v>
      </c>
      <c r="Z95" s="6">
        <f ca="1"/>
        <v>0.99555763385550611</v>
      </c>
      <c r="AA95" s="16">
        <f t="shared" ca="1" si="3"/>
        <v>-4.2202080518459195E-2</v>
      </c>
      <c r="AB95" s="16">
        <f t="shared" ca="1" si="4"/>
        <v>0.18643164567948989</v>
      </c>
      <c r="AC95" s="6">
        <f t="shared" ca="1" si="5"/>
        <v>-0.22636758027128234</v>
      </c>
    </row>
    <row r="96" spans="1:29">
      <c r="A96" s="7" t="s">
        <v>114</v>
      </c>
      <c r="B96" s="6">
        <f ca="1"/>
        <v>1.0122963981369208</v>
      </c>
      <c r="C96" s="6">
        <f ca="1"/>
        <v>0.9860806522536214</v>
      </c>
      <c r="D96" s="6">
        <f ca="1"/>
        <v>1.0160897329059138</v>
      </c>
      <c r="E96" s="6">
        <f ca="1"/>
        <v>1.0224213124126877</v>
      </c>
      <c r="F96" s="6">
        <f ca="1"/>
        <v>0.99955533693910636</v>
      </c>
      <c r="G96" s="6">
        <f ca="1"/>
        <v>1.0005386724075533</v>
      </c>
      <c r="H96" s="6">
        <f ca="1"/>
        <v>0.97514663696029769</v>
      </c>
      <c r="I96" s="6">
        <f ca="1"/>
        <v>0.9735807444006459</v>
      </c>
      <c r="J96" s="6">
        <f ca="1"/>
        <v>1.0031225097383396</v>
      </c>
      <c r="K96" s="6">
        <f ca="1"/>
        <v>0.98676764365335401</v>
      </c>
      <c r="L96" s="6">
        <f ca="1"/>
        <v>0.95985627848151511</v>
      </c>
      <c r="M96" s="6">
        <f ca="1"/>
        <v>1.0200020621960164</v>
      </c>
      <c r="N96" s="6">
        <f ca="1"/>
        <v>1.0007050154240038</v>
      </c>
      <c r="O96" s="6">
        <f ca="1"/>
        <v>1.0317648133788797</v>
      </c>
      <c r="P96" s="6">
        <f ca="1"/>
        <v>1.009378230689129</v>
      </c>
      <c r="Q96" s="6">
        <f ca="1"/>
        <v>0.99797120510815107</v>
      </c>
      <c r="R96" s="6">
        <f ca="1"/>
        <v>0.9977599503288519</v>
      </c>
      <c r="S96" s="6">
        <f ca="1"/>
        <v>0.99743429776291581</v>
      </c>
      <c r="T96" s="6">
        <f ca="1"/>
        <v>0.99393846681364406</v>
      </c>
      <c r="U96" s="6">
        <f ca="1"/>
        <v>0.99814143109988707</v>
      </c>
      <c r="V96" s="6">
        <f ca="1"/>
        <v>0.98204032515757878</v>
      </c>
      <c r="W96" s="6">
        <f ca="1"/>
        <v>1.0239958104674405</v>
      </c>
      <c r="X96" s="6">
        <f ca="1"/>
        <v>1.0193427580493548</v>
      </c>
      <c r="Y96" s="6">
        <f ca="1"/>
        <v>1.0151135181599593</v>
      </c>
      <c r="Z96" s="6">
        <f ca="1"/>
        <v>0.99293388709578978</v>
      </c>
      <c r="AA96" s="16">
        <f t="shared" ca="1" si="3"/>
        <v>1.2381533846262505E-2</v>
      </c>
      <c r="AB96" s="16">
        <f t="shared" ca="1" si="4"/>
        <v>0.12587744972075332</v>
      </c>
      <c r="AC96" s="6">
        <f t="shared" ca="1" si="5"/>
        <v>9.8361810425375742E-2</v>
      </c>
    </row>
    <row r="97" spans="1:29">
      <c r="A97" s="7" t="s">
        <v>115</v>
      </c>
      <c r="B97" s="6">
        <f ca="1"/>
        <v>0.94201950134153511</v>
      </c>
      <c r="C97" s="6">
        <f ca="1"/>
        <v>0.94109065647794377</v>
      </c>
      <c r="D97" s="6">
        <f ca="1"/>
        <v>1.0401564922122979</v>
      </c>
      <c r="E97" s="6">
        <f ca="1"/>
        <v>1.0083741395216805</v>
      </c>
      <c r="F97" s="6">
        <f ca="1"/>
        <v>0.9824758955591526</v>
      </c>
      <c r="G97" s="6">
        <f ca="1"/>
        <v>0.93889684813753582</v>
      </c>
      <c r="H97" s="6">
        <f ca="1"/>
        <v>1.0205233844510566</v>
      </c>
      <c r="I97" s="6">
        <f ca="1"/>
        <v>1.0011961722488039</v>
      </c>
      <c r="J97" s="6">
        <f ca="1"/>
        <v>0.99522102747909214</v>
      </c>
      <c r="K97" s="6">
        <f ca="1"/>
        <v>1.0086284513805523</v>
      </c>
      <c r="L97" s="6">
        <f ca="1"/>
        <v>0.93022390835378999</v>
      </c>
      <c r="M97" s="6">
        <f ca="1"/>
        <v>0.95249900039984003</v>
      </c>
      <c r="N97" s="6">
        <f ca="1"/>
        <v>0.99143648728066491</v>
      </c>
      <c r="O97" s="6">
        <f ca="1"/>
        <v>1.0511474299263273</v>
      </c>
      <c r="P97" s="6">
        <f ca="1"/>
        <v>1.0078949488439539</v>
      </c>
      <c r="Q97" s="6">
        <f ca="1"/>
        <v>1.0293341859163936</v>
      </c>
      <c r="R97" s="6">
        <f ca="1"/>
        <v>0.98120826215250811</v>
      </c>
      <c r="S97" s="6">
        <f ca="1"/>
        <v>1.0039569484013928</v>
      </c>
      <c r="T97" s="6">
        <f ca="1"/>
        <v>1.0450890745703927</v>
      </c>
      <c r="U97" s="6">
        <f ca="1"/>
        <v>1.0174988686076332</v>
      </c>
      <c r="V97" s="6">
        <f ca="1"/>
        <v>0.99792438843587838</v>
      </c>
      <c r="W97" s="6">
        <f ca="1"/>
        <v>0.99650869113058982</v>
      </c>
      <c r="X97" s="6">
        <f ca="1"/>
        <v>0.95281401416324996</v>
      </c>
      <c r="Y97" s="6">
        <f ca="1"/>
        <v>1.0010952902519168</v>
      </c>
      <c r="Z97" s="6">
        <f ca="1"/>
        <v>1.0078930915911222</v>
      </c>
      <c r="AA97" s="16">
        <f t="shared" ca="1" si="3"/>
        <v>-0.15601073228191886</v>
      </c>
      <c r="AB97" s="16">
        <f t="shared" ca="1" si="4"/>
        <v>0.24572243603442562</v>
      </c>
      <c r="AC97" s="6">
        <f t="shared" ca="1" si="5"/>
        <v>-0.63490633903719651</v>
      </c>
    </row>
    <row r="98" spans="1:29">
      <c r="A98" s="7" t="s">
        <v>116</v>
      </c>
      <c r="B98" s="6">
        <f ca="1"/>
        <v>0.99960230389990046</v>
      </c>
      <c r="C98" s="6">
        <f ca="1"/>
        <v>1.0009396198765061</v>
      </c>
      <c r="D98" s="6">
        <f ca="1"/>
        <v>1.0012407539966597</v>
      </c>
      <c r="E98" s="6">
        <f ca="1"/>
        <v>0.9984995100004983</v>
      </c>
      <c r="F98" s="6">
        <f ca="1"/>
        <v>0.99673754726824293</v>
      </c>
      <c r="G98" s="6">
        <f ca="1"/>
        <v>0.99802613684543839</v>
      </c>
      <c r="H98" s="6">
        <f ca="1"/>
        <v>0.99796470992033459</v>
      </c>
      <c r="I98" s="6">
        <f ca="1"/>
        <v>0.99414231418248</v>
      </c>
      <c r="J98" s="6">
        <f ca="1"/>
        <v>0.99754582392356528</v>
      </c>
      <c r="K98" s="6">
        <f ca="1"/>
        <v>1.0011707317073171</v>
      </c>
      <c r="L98" s="6">
        <f ca="1"/>
        <v>0.98355396195399281</v>
      </c>
      <c r="M98" s="6">
        <f ca="1"/>
        <v>1.0044339103648583</v>
      </c>
      <c r="N98" s="6">
        <f ca="1"/>
        <v>0.99165518367395522</v>
      </c>
      <c r="O98" s="6">
        <f ca="1"/>
        <v>1.0069211232068396</v>
      </c>
      <c r="P98" s="6">
        <f ca="1"/>
        <v>1.0062885365624952</v>
      </c>
      <c r="Q98" s="6">
        <f ca="1"/>
        <v>0.99802517896815601</v>
      </c>
      <c r="R98" s="6">
        <f ca="1"/>
        <v>0.99920974680186769</v>
      </c>
      <c r="S98" s="6">
        <f ca="1"/>
        <v>1.0023387123070828</v>
      </c>
      <c r="T98" s="6">
        <f ca="1"/>
        <v>0.99045490807557024</v>
      </c>
      <c r="U98" s="6">
        <f ca="1"/>
        <v>1.0000398803589232</v>
      </c>
      <c r="V98" s="6">
        <f ca="1"/>
        <v>1.0016240251659612</v>
      </c>
      <c r="W98" s="6">
        <f ca="1"/>
        <v>0.99477917773653857</v>
      </c>
      <c r="X98" s="6">
        <f ca="1"/>
        <v>1.0037441778292382</v>
      </c>
      <c r="Y98" s="6">
        <f ca="1"/>
        <v>1.0071957717426523</v>
      </c>
      <c r="Z98" s="6">
        <f ca="1"/>
        <v>1.0030201202661233</v>
      </c>
      <c r="AA98" s="16">
        <f t="shared" ca="1" si="3"/>
        <v>-2.0983771809019336E-2</v>
      </c>
      <c r="AB98" s="16">
        <f t="shared" ca="1" si="4"/>
        <v>3.8971406489113881E-2</v>
      </c>
      <c r="AC98" s="6">
        <f t="shared" ca="1" si="5"/>
        <v>-0.53844019755563244</v>
      </c>
    </row>
    <row r="99" spans="1:29">
      <c r="A99" s="7" t="s">
        <v>117</v>
      </c>
      <c r="B99" s="6">
        <f ca="1"/>
        <v>0.94612678637990644</v>
      </c>
      <c r="C99" s="6">
        <f ca="1"/>
        <v>0.94392887354679644</v>
      </c>
      <c r="D99" s="6">
        <f ca="1"/>
        <v>1.0382131559937724</v>
      </c>
      <c r="E99" s="6">
        <f ca="1"/>
        <v>1.0091469310428056</v>
      </c>
      <c r="F99" s="6">
        <f ca="1"/>
        <v>0.98322628824187852</v>
      </c>
      <c r="G99" s="6">
        <f ca="1"/>
        <v>0.94226733051518707</v>
      </c>
      <c r="H99" s="6">
        <f ca="1"/>
        <v>1.0172724397950381</v>
      </c>
      <c r="I99" s="6">
        <f ca="1"/>
        <v>0.99869137586130252</v>
      </c>
      <c r="J99" s="6">
        <f ca="1"/>
        <v>0.99563525070200587</v>
      </c>
      <c r="K99" s="6">
        <f ca="1"/>
        <v>1.0076963301622466</v>
      </c>
      <c r="L99" s="6">
        <f ca="1"/>
        <v>0.93131327750914206</v>
      </c>
      <c r="M99" s="6">
        <f ca="1"/>
        <v>0.95687553295953665</v>
      </c>
      <c r="N99" s="6">
        <f ca="1"/>
        <v>0.99218540418534151</v>
      </c>
      <c r="O99" s="6">
        <f ca="1"/>
        <v>1.0499238639068758</v>
      </c>
      <c r="P99" s="6">
        <f ca="1"/>
        <v>1.0080865430895005</v>
      </c>
      <c r="Q99" s="6">
        <f ca="1"/>
        <v>1.0273788402569375</v>
      </c>
      <c r="R99" s="6">
        <f ca="1"/>
        <v>0.98105764936620465</v>
      </c>
      <c r="S99" s="6">
        <f ca="1"/>
        <v>1.0039350747025808</v>
      </c>
      <c r="T99" s="6">
        <f ca="1"/>
        <v>1.0403211768390672</v>
      </c>
      <c r="U99" s="6">
        <f ca="1"/>
        <v>1.0169685829812889</v>
      </c>
      <c r="V99" s="6">
        <f ca="1"/>
        <v>0.99703087770652465</v>
      </c>
      <c r="W99" s="6">
        <f ca="1"/>
        <v>0.99724858320722609</v>
      </c>
      <c r="X99" s="6">
        <f ca="1"/>
        <v>0.95677579792713718</v>
      </c>
      <c r="Y99" s="6">
        <f ca="1"/>
        <v>1.0025210264615163</v>
      </c>
      <c r="Z99" s="6">
        <f ca="1"/>
        <v>1.0072763187043412</v>
      </c>
      <c r="AA99" s="16">
        <f t="shared" ca="1" si="3"/>
        <v>-0.14959567845843602</v>
      </c>
      <c r="AB99" s="16">
        <f t="shared" ca="1" si="4"/>
        <v>0.23215118734993487</v>
      </c>
      <c r="AC99" s="6">
        <f t="shared" ca="1" si="5"/>
        <v>-0.64438903012346793</v>
      </c>
    </row>
    <row r="100" spans="1:29">
      <c r="A100" s="7" t="s">
        <v>118</v>
      </c>
      <c r="B100" s="6">
        <f ca="1"/>
        <v>0.99960230389990046</v>
      </c>
      <c r="C100" s="6">
        <f ca="1"/>
        <v>1.0009396198765061</v>
      </c>
      <c r="D100" s="6">
        <f ca="1"/>
        <v>1.0012407539966597</v>
      </c>
      <c r="E100" s="6">
        <f ca="1"/>
        <v>0.9984995100004983</v>
      </c>
      <c r="F100" s="6">
        <f ca="1"/>
        <v>0.99673754726824293</v>
      </c>
      <c r="G100" s="6">
        <f ca="1"/>
        <v>0.99802613684543839</v>
      </c>
      <c r="H100" s="6">
        <f ca="1"/>
        <v>0.99796470992033459</v>
      </c>
      <c r="I100" s="6">
        <f ca="1"/>
        <v>0.99414231418248</v>
      </c>
      <c r="J100" s="6">
        <f ca="1"/>
        <v>0.99754582392356528</v>
      </c>
      <c r="K100" s="6">
        <f ca="1"/>
        <v>1.0011707317073171</v>
      </c>
      <c r="L100" s="6">
        <f ca="1"/>
        <v>0.98355396195399281</v>
      </c>
      <c r="M100" s="6">
        <f ca="1"/>
        <v>1.0044339103648583</v>
      </c>
      <c r="N100" s="6">
        <f ca="1"/>
        <v>0.99165518367395522</v>
      </c>
      <c r="O100" s="6">
        <f ca="1"/>
        <v>1.0069211232068396</v>
      </c>
      <c r="P100" s="6">
        <f ca="1"/>
        <v>1.0062885365624952</v>
      </c>
      <c r="Q100" s="6">
        <f ca="1"/>
        <v>0.99802517896815601</v>
      </c>
      <c r="R100" s="6">
        <f ca="1"/>
        <v>0.99920974680186769</v>
      </c>
      <c r="S100" s="6">
        <f ca="1"/>
        <v>1.0023387123070828</v>
      </c>
      <c r="T100" s="6">
        <f ca="1"/>
        <v>0.99045490807557024</v>
      </c>
      <c r="U100" s="6">
        <f ca="1"/>
        <v>1.0000398803589232</v>
      </c>
      <c r="V100" s="6">
        <f ca="1"/>
        <v>1.0016240251659612</v>
      </c>
      <c r="W100" s="6">
        <f ca="1"/>
        <v>0.99477917773653857</v>
      </c>
      <c r="X100" s="6">
        <f ca="1"/>
        <v>1.0037441778292382</v>
      </c>
      <c r="Y100" s="6">
        <f ca="1"/>
        <v>1.0071957717426523</v>
      </c>
      <c r="Z100" s="6">
        <f ca="1"/>
        <v>1.0030201202661233</v>
      </c>
      <c r="AA100" s="16">
        <f t="shared" ca="1" si="3"/>
        <v>-2.0983771809019336E-2</v>
      </c>
      <c r="AB100" s="16">
        <f t="shared" ca="1" si="4"/>
        <v>3.8971406489113881E-2</v>
      </c>
      <c r="AC100" s="6">
        <f t="shared" ca="1" si="5"/>
        <v>-0.53844019755563244</v>
      </c>
    </row>
    <row r="101" spans="1:29">
      <c r="A101" s="7" t="s">
        <v>119</v>
      </c>
      <c r="B101" s="6">
        <f ca="1"/>
        <v>1.02307738583166</v>
      </c>
      <c r="C101" s="6">
        <f ca="1"/>
        <v>0.98407434330289756</v>
      </c>
      <c r="D101" s="6">
        <f ca="1"/>
        <v>1.0171832706347523</v>
      </c>
      <c r="E101" s="6">
        <f ca="1"/>
        <v>1.0217963729001593</v>
      </c>
      <c r="F101" s="6">
        <f ca="1"/>
        <v>1.0074627292451619</v>
      </c>
      <c r="G101" s="6">
        <f ca="1"/>
        <v>1.0131105282869162</v>
      </c>
      <c r="H101" s="6">
        <f ca="1"/>
        <v>0.9767260465866896</v>
      </c>
      <c r="I101" s="6">
        <f ca="1"/>
        <v>0.97725170933796313</v>
      </c>
      <c r="J101" s="6">
        <f ca="1"/>
        <v>1.0042751508913312</v>
      </c>
      <c r="K101" s="6">
        <f ca="1"/>
        <v>0.98988118598832542</v>
      </c>
      <c r="L101" s="6">
        <f ca="1"/>
        <v>0.9689765746434883</v>
      </c>
      <c r="M101" s="6">
        <f ca="1"/>
        <v>1.0182131202312501</v>
      </c>
      <c r="N101" s="6">
        <f ca="1"/>
        <v>1.0117195401752335</v>
      </c>
      <c r="O101" s="6">
        <f ca="1"/>
        <v>1.0299209763217889</v>
      </c>
      <c r="P101" s="6">
        <f ca="1"/>
        <v>1.0110889002650243</v>
      </c>
      <c r="Q101" s="6">
        <f ca="1"/>
        <v>0.99874259116881758</v>
      </c>
      <c r="R101" s="6">
        <f ca="1"/>
        <v>1.0031432283938355</v>
      </c>
      <c r="S101" s="6">
        <f ca="1"/>
        <v>0.99658719829007358</v>
      </c>
      <c r="T101" s="6">
        <f ca="1"/>
        <v>0.97599320543108425</v>
      </c>
      <c r="U101" s="6">
        <f ca="1"/>
        <v>1.0040005214162069</v>
      </c>
      <c r="V101" s="6">
        <f ca="1"/>
        <v>0.97652570232770486</v>
      </c>
      <c r="W101" s="6">
        <f ca="1"/>
        <v>1.0200898950531925</v>
      </c>
      <c r="X101" s="6">
        <f ca="1"/>
        <v>1.025432718612024</v>
      </c>
      <c r="Y101" s="6">
        <f ca="1"/>
        <v>1.0203610339101619</v>
      </c>
      <c r="Z101" s="6">
        <f ca="1"/>
        <v>0.99384920996273685</v>
      </c>
      <c r="AA101" s="16">
        <f t="shared" ca="1" si="3"/>
        <v>6.7633843854876696E-2</v>
      </c>
      <c r="AB101" s="16">
        <f t="shared" ca="1" si="4"/>
        <v>0.13074692831182316</v>
      </c>
      <c r="AC101" s="6">
        <f t="shared" ca="1" si="5"/>
        <v>0.5172882049938049</v>
      </c>
    </row>
    <row r="102" spans="1:29">
      <c r="A102" s="7" t="s">
        <v>120</v>
      </c>
      <c r="B102" s="6">
        <f ca="1"/>
        <v>1.0232131663371229</v>
      </c>
      <c r="C102" s="6">
        <f ca="1"/>
        <v>0.98816165601093431</v>
      </c>
      <c r="D102" s="6">
        <f ca="1"/>
        <v>1.0100847438858853</v>
      </c>
      <c r="E102" s="6">
        <f ca="1"/>
        <v>1.021425354342566</v>
      </c>
      <c r="F102" s="6">
        <f ca="1"/>
        <v>1.0063285798091479</v>
      </c>
      <c r="G102" s="6">
        <f ca="1"/>
        <v>1.0137107804668701</v>
      </c>
      <c r="H102" s="6">
        <f ca="1"/>
        <v>0.97200178098132883</v>
      </c>
      <c r="I102" s="6">
        <f ca="1"/>
        <v>0.97076797559689132</v>
      </c>
      <c r="J102" s="6">
        <f ca="1"/>
        <v>1.0050312390540443</v>
      </c>
      <c r="K102" s="6">
        <f ca="1"/>
        <v>0.99072912626334864</v>
      </c>
      <c r="L102" s="6">
        <f ca="1"/>
        <v>0.96561262219678845</v>
      </c>
      <c r="M102" s="6">
        <f ca="1"/>
        <v>1.0242846806218227</v>
      </c>
      <c r="N102" s="6">
        <f ca="1"/>
        <v>1.0129449232713497</v>
      </c>
      <c r="O102" s="6">
        <f ca="1"/>
        <v>1.0276356342655646</v>
      </c>
      <c r="P102" s="6">
        <f ca="1"/>
        <v>1.0107082663410489</v>
      </c>
      <c r="Q102" s="6">
        <f ca="1"/>
        <v>0.99517075963565738</v>
      </c>
      <c r="R102" s="6">
        <f ca="1"/>
        <v>0.99498102811612155</v>
      </c>
      <c r="S102" s="6">
        <f ca="1"/>
        <v>0.99735644038520821</v>
      </c>
      <c r="T102" s="6">
        <f ca="1"/>
        <v>0.96398732782705165</v>
      </c>
      <c r="U102" s="6">
        <f ca="1"/>
        <v>1.0069398244306864</v>
      </c>
      <c r="V102" s="6">
        <f ca="1"/>
        <v>0.98015025680588086</v>
      </c>
      <c r="W102" s="6">
        <f ca="1"/>
        <v>1.0137139586028769</v>
      </c>
      <c r="X102" s="6">
        <f ca="1"/>
        <v>1.026407485877753</v>
      </c>
      <c r="Y102" s="6">
        <f ca="1"/>
        <v>1.0220621500790976</v>
      </c>
      <c r="Z102" s="6">
        <f ca="1"/>
        <v>0.99377971813311528</v>
      </c>
      <c r="AA102" s="16">
        <f t="shared" ca="1" si="3"/>
        <v>3.3086821094372221E-2</v>
      </c>
      <c r="AB102" s="16">
        <f t="shared" ca="1" si="4"/>
        <v>0.14107631576004429</v>
      </c>
      <c r="AC102" s="6">
        <f t="shared" ca="1" si="5"/>
        <v>0.23453136634677477</v>
      </c>
    </row>
    <row r="103" spans="1:29">
      <c r="A103" s="7" t="s">
        <v>121</v>
      </c>
      <c r="B103" s="6">
        <f ca="1"/>
        <v>1.0135946554855446</v>
      </c>
      <c r="C103" s="6">
        <f ca="1"/>
        <v>0.9847603590070505</v>
      </c>
      <c r="D103" s="6">
        <f ca="1"/>
        <v>1.0171669620084927</v>
      </c>
      <c r="E103" s="6">
        <f ca="1"/>
        <v>1.0141679009688043</v>
      </c>
      <c r="F103" s="6">
        <f ca="1"/>
        <v>1.0047022325246258</v>
      </c>
      <c r="G103" s="6">
        <f ca="1"/>
        <v>1.0067823196983194</v>
      </c>
      <c r="H103" s="6">
        <f ca="1"/>
        <v>0.987464022507197</v>
      </c>
      <c r="I103" s="6">
        <f ca="1"/>
        <v>0.98686941529757277</v>
      </c>
      <c r="J103" s="6">
        <f ca="1"/>
        <v>1.0020362090476214</v>
      </c>
      <c r="K103" s="6">
        <f ca="1"/>
        <v>0.99285397773028705</v>
      </c>
      <c r="L103" s="6">
        <f ca="1"/>
        <v>0.97392359550275964</v>
      </c>
      <c r="M103" s="6">
        <f ca="1"/>
        <v>1.0086985948390241</v>
      </c>
      <c r="N103" s="6">
        <f ca="1"/>
        <v>1.0056517019161777</v>
      </c>
      <c r="O103" s="6">
        <f ca="1"/>
        <v>1.024880510710954</v>
      </c>
      <c r="P103" s="6">
        <f ca="1"/>
        <v>1.0098698967283526</v>
      </c>
      <c r="Q103" s="6">
        <f ca="1"/>
        <v>1.0002680576379499</v>
      </c>
      <c r="R103" s="6">
        <f ca="1"/>
        <v>1.0065451420015561</v>
      </c>
      <c r="S103" s="6">
        <f ca="1"/>
        <v>0.99762969044488681</v>
      </c>
      <c r="T103" s="6">
        <f ca="1"/>
        <v>0.98869671210431509</v>
      </c>
      <c r="U103" s="6">
        <f ca="1"/>
        <v>1.0018026402811271</v>
      </c>
      <c r="V103" s="6">
        <f ca="1"/>
        <v>0.98337331353545365</v>
      </c>
      <c r="W103" s="6">
        <f ca="1"/>
        <v>1.0143635918905043</v>
      </c>
      <c r="X103" s="6">
        <f ca="1"/>
        <v>1.0159846054762265</v>
      </c>
      <c r="Y103" s="6">
        <f ca="1"/>
        <v>1.0145986517196766</v>
      </c>
      <c r="Z103" s="6">
        <f ca="1"/>
        <v>0.9966363271590678</v>
      </c>
      <c r="AA103" s="16">
        <f t="shared" ca="1" si="3"/>
        <v>5.2656618561639723E-2</v>
      </c>
      <c r="AB103" s="16">
        <f t="shared" ca="1" si="4"/>
        <v>9.1899615039750776E-2</v>
      </c>
      <c r="AC103" s="6">
        <f t="shared" ca="1" si="5"/>
        <v>0.57297975120856959</v>
      </c>
    </row>
    <row r="104" spans="1:29">
      <c r="A104" s="7" t="s">
        <v>122</v>
      </c>
      <c r="B104" s="6">
        <f ca="1"/>
        <v>0.99960230389990046</v>
      </c>
      <c r="C104" s="6">
        <f ca="1"/>
        <v>1.0009396198765061</v>
      </c>
      <c r="D104" s="6">
        <f ca="1"/>
        <v>1.0012407539966597</v>
      </c>
      <c r="E104" s="6">
        <f ca="1"/>
        <v>0.9984995100004983</v>
      </c>
      <c r="F104" s="6">
        <f ca="1"/>
        <v>0.99673754726824293</v>
      </c>
      <c r="G104" s="6">
        <f ca="1"/>
        <v>0.99802613684543839</v>
      </c>
      <c r="H104" s="6">
        <f ca="1"/>
        <v>0.99796470992033459</v>
      </c>
      <c r="I104" s="6">
        <f ca="1"/>
        <v>0.99414231418248</v>
      </c>
      <c r="J104" s="6">
        <f ca="1"/>
        <v>0.99754582392356528</v>
      </c>
      <c r="K104" s="6">
        <f ca="1"/>
        <v>1.0011707317073171</v>
      </c>
      <c r="L104" s="6">
        <f ca="1"/>
        <v>0.98355396195399281</v>
      </c>
      <c r="M104" s="6">
        <f ca="1"/>
        <v>1.0044339103648583</v>
      </c>
      <c r="N104" s="6">
        <f ca="1"/>
        <v>0.99165518367395522</v>
      </c>
      <c r="O104" s="6">
        <f ca="1"/>
        <v>1.0069211232068396</v>
      </c>
      <c r="P104" s="6">
        <f ca="1"/>
        <v>1.0062885365624952</v>
      </c>
      <c r="Q104" s="6">
        <f ca="1"/>
        <v>0.99802517896815601</v>
      </c>
      <c r="R104" s="6">
        <f ca="1"/>
        <v>0.99920974680186769</v>
      </c>
      <c r="S104" s="6">
        <f ca="1"/>
        <v>1.0023387123070828</v>
      </c>
      <c r="T104" s="6">
        <f ca="1"/>
        <v>0.99045490807557024</v>
      </c>
      <c r="U104" s="6">
        <f ca="1"/>
        <v>1.0000398803589232</v>
      </c>
      <c r="V104" s="6">
        <f ca="1"/>
        <v>1.0016240251659612</v>
      </c>
      <c r="W104" s="6">
        <f ca="1"/>
        <v>0.99477917773653857</v>
      </c>
      <c r="X104" s="6">
        <f ca="1"/>
        <v>1.0037441778292382</v>
      </c>
      <c r="Y104" s="6">
        <f ca="1"/>
        <v>1.0071957717426523</v>
      </c>
      <c r="Z104" s="6">
        <f ca="1"/>
        <v>1.0030201202661233</v>
      </c>
      <c r="AA104" s="16">
        <f t="shared" ca="1" si="3"/>
        <v>-2.0983771809019336E-2</v>
      </c>
      <c r="AB104" s="16">
        <f t="shared" ca="1" si="4"/>
        <v>3.8971406489113881E-2</v>
      </c>
      <c r="AC104" s="6">
        <f t="shared" ca="1" si="5"/>
        <v>-0.53844019755563244</v>
      </c>
    </row>
    <row r="105" spans="1:29">
      <c r="A105" s="7" t="s">
        <v>123</v>
      </c>
      <c r="B105" s="6">
        <f ca="1"/>
        <v>1.0241652021089629</v>
      </c>
      <c r="C105" s="6">
        <f ca="1"/>
        <v>0.99785499785499798</v>
      </c>
      <c r="D105" s="6">
        <f ca="1"/>
        <v>1.0012897678417885</v>
      </c>
      <c r="E105" s="6">
        <f ca="1"/>
        <v>1.023829969944182</v>
      </c>
      <c r="F105" s="6">
        <f ca="1"/>
        <v>0.99748374921367167</v>
      </c>
      <c r="G105" s="6">
        <f ca="1"/>
        <v>1.0063064956905612</v>
      </c>
      <c r="H105" s="6">
        <f ca="1"/>
        <v>0.95550449133068738</v>
      </c>
      <c r="I105" s="6">
        <f ca="1"/>
        <v>0.95110024449877739</v>
      </c>
      <c r="J105" s="6">
        <f ca="1"/>
        <v>1.0035054919373685</v>
      </c>
      <c r="K105" s="6">
        <f ca="1"/>
        <v>0.98998602701443872</v>
      </c>
      <c r="L105" s="6">
        <f ca="1"/>
        <v>0.95201129146083274</v>
      </c>
      <c r="M105" s="6">
        <f ca="1"/>
        <v>1.0400296515937733</v>
      </c>
      <c r="N105" s="6">
        <f ca="1"/>
        <v>1.006414825374198</v>
      </c>
      <c r="O105" s="6">
        <f ca="1"/>
        <v>1.0266761095372994</v>
      </c>
      <c r="P105" s="6">
        <f ca="1"/>
        <v>1.0117268337548861</v>
      </c>
      <c r="Q105" s="6">
        <f ca="1"/>
        <v>0.99022727272727273</v>
      </c>
      <c r="R105" s="6">
        <f ca="1"/>
        <v>0.97819600642644011</v>
      </c>
      <c r="S105" s="6">
        <f ca="1"/>
        <v>1.0035194744251525</v>
      </c>
      <c r="T105" s="6">
        <f ca="1"/>
        <v>0.94973111994388582</v>
      </c>
      <c r="U105" s="6">
        <f ca="1"/>
        <v>1.0068931560807484</v>
      </c>
      <c r="V105" s="6">
        <f ca="1"/>
        <v>0.98005417384880567</v>
      </c>
      <c r="W105" s="6">
        <f ca="1"/>
        <v>1.0113065326633166</v>
      </c>
      <c r="X105" s="6">
        <f ca="1"/>
        <v>1.0320496894409938</v>
      </c>
      <c r="Y105" s="6">
        <f ca="1"/>
        <v>1.0296100144439095</v>
      </c>
      <c r="Z105" s="6">
        <f ca="1"/>
        <v>0.99555763385550611</v>
      </c>
      <c r="AA105" s="16">
        <f t="shared" ca="1" si="3"/>
        <v>-4.2202080518459195E-2</v>
      </c>
      <c r="AB105" s="16">
        <f t="shared" ca="1" si="4"/>
        <v>0.18643164567948989</v>
      </c>
      <c r="AC105" s="6">
        <f t="shared" ca="1" si="5"/>
        <v>-0.22636758027128234</v>
      </c>
    </row>
    <row r="106" spans="1:29">
      <c r="A106" s="7" t="s">
        <v>124</v>
      </c>
      <c r="B106" s="6">
        <f ca="1"/>
        <v>0.99927030602326639</v>
      </c>
      <c r="C106" s="6">
        <f ca="1"/>
        <v>0.9806745719756127</v>
      </c>
      <c r="D106" s="6">
        <f ca="1"/>
        <v>1.01438167476844</v>
      </c>
      <c r="E106" s="6">
        <f ca="1"/>
        <v>1.0177630279414764</v>
      </c>
      <c r="F106" s="6">
        <f ca="1"/>
        <v>0.99597158204427405</v>
      </c>
      <c r="G106" s="6">
        <f ca="1"/>
        <v>0.99065274070842291</v>
      </c>
      <c r="H106" s="6">
        <f ca="1"/>
        <v>0.98165850912582509</v>
      </c>
      <c r="I106" s="6">
        <f ca="1"/>
        <v>0.9750554492360235</v>
      </c>
      <c r="J106" s="6">
        <f ca="1"/>
        <v>1.0032881105150171</v>
      </c>
      <c r="K106" s="6">
        <f ca="1"/>
        <v>0.99265827617615032</v>
      </c>
      <c r="L106" s="6">
        <f ca="1"/>
        <v>0.9536762964008898</v>
      </c>
      <c r="M106" s="6">
        <f ca="1"/>
        <v>1.01023247910706</v>
      </c>
      <c r="N106" s="6">
        <f ca="1"/>
        <v>1.0020347966208012</v>
      </c>
      <c r="O106" s="6">
        <f ca="1"/>
        <v>1.031721366095121</v>
      </c>
      <c r="P106" s="6">
        <f ca="1"/>
        <v>1.0085706896810436</v>
      </c>
      <c r="Q106" s="6">
        <f ca="1"/>
        <v>0.99915723101467657</v>
      </c>
      <c r="R106" s="6">
        <f ca="1"/>
        <v>0.98934731809650889</v>
      </c>
      <c r="S106" s="6">
        <f ca="1"/>
        <v>0.99913115007193209</v>
      </c>
      <c r="T106" s="6">
        <f ca="1"/>
        <v>0.9941078222047417</v>
      </c>
      <c r="U106" s="6">
        <f ca="1"/>
        <v>1.0046820800178446</v>
      </c>
      <c r="V106" s="6">
        <f ca="1"/>
        <v>0.98944901742543556</v>
      </c>
      <c r="W106" s="6">
        <f ca="1"/>
        <v>1.0106576193211771</v>
      </c>
      <c r="X106" s="6">
        <f ca="1"/>
        <v>1.0063690705752957</v>
      </c>
      <c r="Y106" s="6">
        <f ca="1"/>
        <v>1.0124722152737378</v>
      </c>
      <c r="Z106" s="6">
        <f ca="1"/>
        <v>0.99622776215664799</v>
      </c>
      <c r="AA106" s="16">
        <f t="shared" ca="1" si="3"/>
        <v>-4.285618594134688E-2</v>
      </c>
      <c r="AB106" s="16">
        <f t="shared" ca="1" si="4"/>
        <v>0.11304463106390988</v>
      </c>
      <c r="AC106" s="6">
        <f t="shared" ca="1" si="5"/>
        <v>-0.37910854799568583</v>
      </c>
    </row>
    <row r="107" spans="1:29">
      <c r="A107" s="7" t="s">
        <v>125</v>
      </c>
      <c r="B107" s="6">
        <f ca="1"/>
        <v>1.0112456085719297</v>
      </c>
      <c r="C107" s="6">
        <f ca="1"/>
        <v>0.99820331706745158</v>
      </c>
      <c r="D107" s="6">
        <f ca="1"/>
        <v>1.0026803489596001</v>
      </c>
      <c r="E107" s="6">
        <f ca="1"/>
        <v>1.0094152151192191</v>
      </c>
      <c r="F107" s="6">
        <f ca="1"/>
        <v>0.9966295061011945</v>
      </c>
      <c r="G107" s="6">
        <f ca="1"/>
        <v>1.0009460328292747</v>
      </c>
      <c r="H107" s="6">
        <f ca="1"/>
        <v>0.9761169458124227</v>
      </c>
      <c r="I107" s="6">
        <f ca="1"/>
        <v>0.97168507919297009</v>
      </c>
      <c r="J107" s="6">
        <f ca="1"/>
        <v>0.9994715965621741</v>
      </c>
      <c r="K107" s="6">
        <f ca="1"/>
        <v>0.99368919608754824</v>
      </c>
      <c r="L107" s="6">
        <f ca="1"/>
        <v>0.9651811239296999</v>
      </c>
      <c r="M107" s="6">
        <f ca="1"/>
        <v>1.0238416943764366</v>
      </c>
      <c r="N107" s="6">
        <f ca="1"/>
        <v>0.99892784564346015</v>
      </c>
      <c r="O107" s="6">
        <f ca="1"/>
        <v>1.0169842095226951</v>
      </c>
      <c r="P107" s="6">
        <f ca="1"/>
        <v>1.0104244817332864</v>
      </c>
      <c r="Q107" s="6">
        <f ca="1"/>
        <v>0.99272579788997184</v>
      </c>
      <c r="R107" s="6">
        <f ca="1"/>
        <v>0.9895698371733469</v>
      </c>
      <c r="S107" s="6">
        <f ca="1"/>
        <v>1.0036488484103074</v>
      </c>
      <c r="T107" s="6">
        <f ca="1"/>
        <v>0.96771443626517506</v>
      </c>
      <c r="U107" s="6">
        <f ca="1"/>
        <v>1.0035716703230233</v>
      </c>
      <c r="V107" s="6">
        <f ca="1"/>
        <v>0.99070153775139769</v>
      </c>
      <c r="W107" s="6">
        <f ca="1"/>
        <v>1.0018304365781594</v>
      </c>
      <c r="X107" s="6">
        <f ca="1"/>
        <v>1.0181803867149741</v>
      </c>
      <c r="Y107" s="6">
        <f ca="1"/>
        <v>1.0203469242578953</v>
      </c>
      <c r="Z107" s="6">
        <f ca="1"/>
        <v>0.99919050675221421</v>
      </c>
      <c r="AA107" s="16">
        <f t="shared" ca="1" si="3"/>
        <v>-3.9260275362626329E-2</v>
      </c>
      <c r="AB107" s="16">
        <f t="shared" ca="1" si="4"/>
        <v>0.11247946313018961</v>
      </c>
      <c r="AC107" s="6">
        <f t="shared" ca="1" si="5"/>
        <v>-0.34904394340133393</v>
      </c>
    </row>
    <row r="108" spans="1:29">
      <c r="A108" s="7" t="s">
        <v>126</v>
      </c>
      <c r="B108" s="6">
        <f ca="1"/>
        <v>1.0069103810615432</v>
      </c>
      <c r="C108" s="6">
        <f ca="1"/>
        <v>0.99381052019953309</v>
      </c>
      <c r="D108" s="6">
        <f ca="1"/>
        <v>1.0082771804170509</v>
      </c>
      <c r="E108" s="6">
        <f ca="1"/>
        <v>1.0043434852740889</v>
      </c>
      <c r="F108" s="6">
        <f ca="1"/>
        <v>1.0000041477499551</v>
      </c>
      <c r="G108" s="6">
        <f ca="1"/>
        <v>1.0024656150606426</v>
      </c>
      <c r="H108" s="6">
        <f ca="1"/>
        <v>0.99144034781159929</v>
      </c>
      <c r="I108" s="6">
        <f ca="1"/>
        <v>0.98838565076629825</v>
      </c>
      <c r="J108" s="6">
        <f ca="1"/>
        <v>0.99894741239622786</v>
      </c>
      <c r="K108" s="6">
        <f ca="1"/>
        <v>0.9966450080386593</v>
      </c>
      <c r="L108" s="6">
        <f ca="1"/>
        <v>0.97532471392754194</v>
      </c>
      <c r="M108" s="6">
        <f ca="1"/>
        <v>1.0093716689748173</v>
      </c>
      <c r="N108" s="6">
        <f ca="1"/>
        <v>0.99793558922567371</v>
      </c>
      <c r="O108" s="6">
        <f ca="1"/>
        <v>1.0155968741347048</v>
      </c>
      <c r="P108" s="6">
        <f ca="1"/>
        <v>1.0095669029448266</v>
      </c>
      <c r="Q108" s="6">
        <f ca="1"/>
        <v>0.99709567505604191</v>
      </c>
      <c r="R108" s="6">
        <f ca="1"/>
        <v>1.0019857697101413</v>
      </c>
      <c r="S108" s="6">
        <f ca="1"/>
        <v>1.0010468195243791</v>
      </c>
      <c r="T108" s="6">
        <f ca="1"/>
        <v>0.98319183761899154</v>
      </c>
      <c r="U108" s="6">
        <f ca="1"/>
        <v>1.0014992556571951</v>
      </c>
      <c r="V108" s="6">
        <f ca="1"/>
        <v>0.99364475232814697</v>
      </c>
      <c r="W108" s="6">
        <f ca="1"/>
        <v>1.0010102581534281</v>
      </c>
      <c r="X108" s="6">
        <f ca="1"/>
        <v>1.0111720643019209</v>
      </c>
      <c r="Y108" s="6">
        <f ca="1"/>
        <v>1.0136231603825554</v>
      </c>
      <c r="Z108" s="6">
        <f ca="1"/>
        <v>1.000444815928899</v>
      </c>
      <c r="AA108" s="16">
        <f t="shared" ca="1" si="3"/>
        <v>2.6963234548138537E-3</v>
      </c>
      <c r="AB108" s="16">
        <f t="shared" ca="1" si="4"/>
        <v>6.7220124652996899E-2</v>
      </c>
      <c r="AC108" s="6">
        <f t="shared" ca="1" si="5"/>
        <v>4.0111848478901063E-2</v>
      </c>
    </row>
    <row r="109" spans="1:29">
      <c r="A109" s="7" t="s">
        <v>127</v>
      </c>
      <c r="B109" s="6">
        <f ca="1"/>
        <v>0.99226678188174022</v>
      </c>
      <c r="C109" s="6">
        <f ca="1"/>
        <v>0.99246678340166927</v>
      </c>
      <c r="D109" s="6">
        <f ca="1"/>
        <v>1.0077462025686312</v>
      </c>
      <c r="E109" s="6">
        <f ca="1"/>
        <v>0.99683959946317868</v>
      </c>
      <c r="F109" s="6">
        <f ca="1"/>
        <v>0.99443748544486266</v>
      </c>
      <c r="G109" s="6">
        <f ca="1"/>
        <v>0.98961202008164173</v>
      </c>
      <c r="H109" s="6">
        <f ca="1"/>
        <v>0.9994898091545672</v>
      </c>
      <c r="I109" s="6">
        <f ca="1"/>
        <v>0.99347931986150617</v>
      </c>
      <c r="J109" s="6">
        <f ca="1"/>
        <v>0.9956402007856936</v>
      </c>
      <c r="K109" s="6">
        <f ca="1"/>
        <v>0.99899907133838783</v>
      </c>
      <c r="L109" s="6">
        <f ca="1"/>
        <v>0.97370459792524233</v>
      </c>
      <c r="M109" s="6">
        <f ca="1"/>
        <v>1.0012301684148766</v>
      </c>
      <c r="N109" s="6">
        <f ca="1"/>
        <v>0.99151120635554624</v>
      </c>
      <c r="O109" s="6">
        <f ca="1"/>
        <v>1.0120330968090829</v>
      </c>
      <c r="P109" s="6">
        <f ca="1"/>
        <v>1.008665886320437</v>
      </c>
      <c r="Q109" s="6">
        <f ca="1"/>
        <v>0.99927329854140523</v>
      </c>
      <c r="R109" s="6">
        <f ca="1"/>
        <v>0.99861235110682445</v>
      </c>
      <c r="S109" s="6">
        <f ca="1"/>
        <v>1.0036334698298617</v>
      </c>
      <c r="T109" s="6">
        <f ca="1"/>
        <v>0.99278466567173207</v>
      </c>
      <c r="U109" s="6">
        <f ca="1"/>
        <v>1.0021276370929857</v>
      </c>
      <c r="V109" s="6">
        <f ca="1"/>
        <v>1.0009841569608848</v>
      </c>
      <c r="W109" s="6">
        <f ca="1"/>
        <v>0.99309870815021828</v>
      </c>
      <c r="X109" s="6">
        <f ca="1"/>
        <v>0.99856499741937266</v>
      </c>
      <c r="Y109" s="6">
        <f ca="1"/>
        <v>1.0095414757331873</v>
      </c>
      <c r="Z109" s="6">
        <f ca="1"/>
        <v>1.0033789272720097</v>
      </c>
      <c r="AA109" s="16">
        <f t="shared" ca="1" si="3"/>
        <v>-4.942055140245627E-2</v>
      </c>
      <c r="AB109" s="16">
        <f t="shared" ca="1" si="4"/>
        <v>5.6988665300659151E-2</v>
      </c>
      <c r="AC109" s="6">
        <f t="shared" ca="1" si="5"/>
        <v>-0.86719966403362414</v>
      </c>
    </row>
    <row r="110" spans="1:29">
      <c r="A110" s="7" t="s">
        <v>128</v>
      </c>
      <c r="B110" s="6">
        <f ca="1"/>
        <v>0.99949997237072308</v>
      </c>
      <c r="C110" s="6">
        <f ca="1"/>
        <v>1.0007521627268623</v>
      </c>
      <c r="D110" s="6">
        <f ca="1"/>
        <v>1.0014666378069756</v>
      </c>
      <c r="E110" s="6">
        <f ca="1"/>
        <v>0.99821912824823988</v>
      </c>
      <c r="F110" s="6">
        <f ca="1"/>
        <v>0.99665435254652313</v>
      </c>
      <c r="G110" s="6">
        <f ca="1"/>
        <v>0.99782917195748899</v>
      </c>
      <c r="H110" s="6">
        <f ca="1"/>
        <v>0.99786238306661068</v>
      </c>
      <c r="I110" s="6">
        <f ca="1"/>
        <v>0.99398450360199375</v>
      </c>
      <c r="J110" s="6">
        <f ca="1"/>
        <v>0.9973757291401929</v>
      </c>
      <c r="K110" s="6">
        <f ca="1"/>
        <v>1.0008747502662136</v>
      </c>
      <c r="L110" s="6">
        <f ca="1"/>
        <v>0.98311152602732144</v>
      </c>
      <c r="M110" s="6">
        <f ca="1"/>
        <v>1.0046964640921876</v>
      </c>
      <c r="N110" s="6">
        <f ca="1"/>
        <v>0.99162573566830881</v>
      </c>
      <c r="O110" s="6">
        <f ca="1"/>
        <v>1.0069621126309776</v>
      </c>
      <c r="P110" s="6">
        <f ca="1"/>
        <v>1.0065214962380364</v>
      </c>
      <c r="Q110" s="6">
        <f ca="1"/>
        <v>0.99780016109121283</v>
      </c>
      <c r="R110" s="6">
        <f ca="1"/>
        <v>0.99934310585623343</v>
      </c>
      <c r="S110" s="6">
        <f ca="1"/>
        <v>1.0024573672761028</v>
      </c>
      <c r="T110" s="6">
        <f ca="1"/>
        <v>0.99006011053665122</v>
      </c>
      <c r="U110" s="6">
        <f ca="1"/>
        <v>1.0000561684776454</v>
      </c>
      <c r="V110" s="6">
        <f ca="1"/>
        <v>1.0016062977850115</v>
      </c>
      <c r="W110" s="6">
        <f ca="1"/>
        <v>0.99457665106495619</v>
      </c>
      <c r="X110" s="6">
        <f ca="1"/>
        <v>1.0037951420281264</v>
      </c>
      <c r="Y110" s="6">
        <f ca="1"/>
        <v>1.0075161391005258</v>
      </c>
      <c r="Z110" s="6">
        <f ca="1"/>
        <v>1.0030101554765323</v>
      </c>
      <c r="AA110" s="16">
        <f t="shared" ca="1" si="3"/>
        <v>-2.2468665518863729E-2</v>
      </c>
      <c r="AB110" s="16">
        <f t="shared" ca="1" si="4"/>
        <v>4.0067449525214884E-2</v>
      </c>
      <c r="AC110" s="6">
        <f t="shared" ca="1" si="5"/>
        <v>-0.56077104445402626</v>
      </c>
    </row>
    <row r="111" spans="1:29">
      <c r="A111" s="7" t="s">
        <v>129</v>
      </c>
      <c r="B111" s="6">
        <f ca="1"/>
        <v>1.0024247750996935</v>
      </c>
      <c r="C111" s="6">
        <f ca="1"/>
        <v>0.98799425056590928</v>
      </c>
      <c r="D111" s="6">
        <f ca="1"/>
        <v>1.0111282040687057</v>
      </c>
      <c r="E111" s="6">
        <f ca="1"/>
        <v>1.0064070047192879</v>
      </c>
      <c r="F111" s="6">
        <f ca="1"/>
        <v>0.99814877206001484</v>
      </c>
      <c r="G111" s="6">
        <f ca="1"/>
        <v>0.9957823378127284</v>
      </c>
      <c r="H111" s="6">
        <f ca="1"/>
        <v>0.98870388280233279</v>
      </c>
      <c r="I111" s="6">
        <f ca="1"/>
        <v>0.98376732990713411</v>
      </c>
      <c r="J111" s="6">
        <f ca="1"/>
        <v>0.99837769970988277</v>
      </c>
      <c r="K111" s="6">
        <f ca="1"/>
        <v>0.99428119535753745</v>
      </c>
      <c r="L111" s="6">
        <f ca="1"/>
        <v>0.9679891140246577</v>
      </c>
      <c r="M111" s="6">
        <f ca="1"/>
        <v>1.0095557111039404</v>
      </c>
      <c r="N111" s="6">
        <f ca="1"/>
        <v>0.99954067925171042</v>
      </c>
      <c r="O111" s="6">
        <f ca="1"/>
        <v>1.0196528819984851</v>
      </c>
      <c r="P111" s="6">
        <f ca="1"/>
        <v>1.0100099968746235</v>
      </c>
      <c r="Q111" s="6">
        <f ca="1"/>
        <v>0.99817076143948014</v>
      </c>
      <c r="R111" s="6">
        <f ca="1"/>
        <v>0.99708609534242409</v>
      </c>
      <c r="S111" s="6">
        <f ca="1"/>
        <v>1.0018814907071802</v>
      </c>
      <c r="T111" s="6">
        <f ca="1"/>
        <v>0.98373890275612075</v>
      </c>
      <c r="U111" s="6">
        <f ca="1"/>
        <v>1.0038773445028761</v>
      </c>
      <c r="V111" s="6">
        <f ca="1"/>
        <v>0.99180288613924361</v>
      </c>
      <c r="W111" s="6">
        <f ca="1"/>
        <v>1.0019986553829199</v>
      </c>
      <c r="X111" s="6">
        <f ca="1"/>
        <v>1.0081264272228296</v>
      </c>
      <c r="Y111" s="6">
        <f ca="1"/>
        <v>1.0155073410372715</v>
      </c>
      <c r="Z111" s="6">
        <f ca="1"/>
        <v>0.9994820406624616</v>
      </c>
      <c r="AA111" s="16">
        <f t="shared" ca="1" si="3"/>
        <v>-2.5756091546809912E-2</v>
      </c>
      <c r="AB111" s="16">
        <f t="shared" ca="1" si="4"/>
        <v>8.0808917292775853E-2</v>
      </c>
      <c r="AC111" s="6">
        <f t="shared" ca="1" si="5"/>
        <v>-0.31872833357603286</v>
      </c>
    </row>
    <row r="112" spans="1:29">
      <c r="A112" s="7" t="s">
        <v>130</v>
      </c>
      <c r="B112" s="6">
        <f ca="1"/>
        <v>1.0085485037406887</v>
      </c>
      <c r="C112" s="6">
        <f ca="1"/>
        <v>0.99464293535255721</v>
      </c>
      <c r="D112" s="6">
        <f ca="1"/>
        <v>1.0059993225587118</v>
      </c>
      <c r="E112" s="6">
        <f ca="1"/>
        <v>1.0083219052429546</v>
      </c>
      <c r="F112" s="6">
        <f ca="1"/>
        <v>0.99947661863357085</v>
      </c>
      <c r="G112" s="6">
        <f ca="1"/>
        <v>1.0028706501915365</v>
      </c>
      <c r="H112" s="6">
        <f ca="1"/>
        <v>0.98678153953197567</v>
      </c>
      <c r="I112" s="6">
        <f ca="1"/>
        <v>0.9831445599774522</v>
      </c>
      <c r="J112" s="6">
        <f ca="1"/>
        <v>1.0008359230231938</v>
      </c>
      <c r="K112" s="6">
        <f ca="1"/>
        <v>0.9967060243680802</v>
      </c>
      <c r="L112" s="6">
        <f ca="1"/>
        <v>0.97270236824294731</v>
      </c>
      <c r="M112" s="6">
        <f ca="1"/>
        <v>1.0124235792016159</v>
      </c>
      <c r="N112" s="6">
        <f ca="1"/>
        <v>0.99946357263988306</v>
      </c>
      <c r="O112" s="6">
        <f ca="1"/>
        <v>1.0172021470922388</v>
      </c>
      <c r="P112" s="6">
        <f ca="1"/>
        <v>1.0085700328923513</v>
      </c>
      <c r="Q112" s="6">
        <f ca="1"/>
        <v>0.99614602862659873</v>
      </c>
      <c r="R112" s="6">
        <f ca="1"/>
        <v>0.99720011785026719</v>
      </c>
      <c r="S112" s="6">
        <f ca="1"/>
        <v>1.0006961872267015</v>
      </c>
      <c r="T112" s="6">
        <f ca="1"/>
        <v>0.98164141365361646</v>
      </c>
      <c r="U112" s="6">
        <f ca="1"/>
        <v>1.0021325570181134</v>
      </c>
      <c r="V112" s="6">
        <f ca="1"/>
        <v>0.99296934151716365</v>
      </c>
      <c r="W112" s="6">
        <f ca="1"/>
        <v>1.0026367556091906</v>
      </c>
      <c r="X112" s="6">
        <f ca="1"/>
        <v>1.0127481664467193</v>
      </c>
      <c r="Y112" s="6">
        <f ca="1"/>
        <v>1.0136167947902113</v>
      </c>
      <c r="Z112" s="6">
        <f ca="1"/>
        <v>0.999510501272032</v>
      </c>
      <c r="AA112" s="16">
        <f t="shared" ca="1" si="3"/>
        <v>-4.3721552844128153E-3</v>
      </c>
      <c r="AB112" s="16">
        <f t="shared" ca="1" si="4"/>
        <v>7.6824841933521598E-2</v>
      </c>
      <c r="AC112" s="6">
        <f t="shared" ca="1" si="5"/>
        <v>-5.6910696779514984E-2</v>
      </c>
    </row>
    <row r="113" spans="1:29">
      <c r="A113" s="7" t="s">
        <v>131</v>
      </c>
      <c r="B113" s="6">
        <f ca="1"/>
        <v>0.99960230389990046</v>
      </c>
      <c r="C113" s="6">
        <f ca="1"/>
        <v>1.0009396198765061</v>
      </c>
      <c r="D113" s="6">
        <f ca="1"/>
        <v>1.0012407539966597</v>
      </c>
      <c r="E113" s="6">
        <f ca="1"/>
        <v>0.9984995100004983</v>
      </c>
      <c r="F113" s="6">
        <f ca="1"/>
        <v>0.99673754726824293</v>
      </c>
      <c r="G113" s="6">
        <f ca="1"/>
        <v>0.99802613684543839</v>
      </c>
      <c r="H113" s="6">
        <f ca="1"/>
        <v>0.99796470992033459</v>
      </c>
      <c r="I113" s="6">
        <f ca="1"/>
        <v>0.99414231418248</v>
      </c>
      <c r="J113" s="6">
        <f ca="1"/>
        <v>0.99754582392356528</v>
      </c>
      <c r="K113" s="6">
        <f ca="1"/>
        <v>1.0011707317073171</v>
      </c>
      <c r="L113" s="6">
        <f ca="1"/>
        <v>0.98355396195399281</v>
      </c>
      <c r="M113" s="6">
        <f ca="1"/>
        <v>1.0044339103648583</v>
      </c>
      <c r="N113" s="6">
        <f ca="1"/>
        <v>0.99165518367395522</v>
      </c>
      <c r="O113" s="6">
        <f ca="1"/>
        <v>1.0069211232068396</v>
      </c>
      <c r="P113" s="6">
        <f ca="1"/>
        <v>1.0062885365624952</v>
      </c>
      <c r="Q113" s="6">
        <f ca="1"/>
        <v>0.99802517896815601</v>
      </c>
      <c r="R113" s="6">
        <f ca="1"/>
        <v>0.99920974680186769</v>
      </c>
      <c r="S113" s="6">
        <f ca="1"/>
        <v>1.0023387123070828</v>
      </c>
      <c r="T113" s="6">
        <f ca="1"/>
        <v>0.99045490807557024</v>
      </c>
      <c r="U113" s="6">
        <f ca="1"/>
        <v>1.0000398803589232</v>
      </c>
      <c r="V113" s="6">
        <f ca="1"/>
        <v>1.0016240251659612</v>
      </c>
      <c r="W113" s="6">
        <f ca="1"/>
        <v>0.99477917773653857</v>
      </c>
      <c r="X113" s="6">
        <f ca="1"/>
        <v>1.0037441778292382</v>
      </c>
      <c r="Y113" s="6">
        <f ca="1"/>
        <v>1.0071957717426523</v>
      </c>
      <c r="Z113" s="6">
        <f ca="1"/>
        <v>1.0030201202661233</v>
      </c>
      <c r="AA113" s="16">
        <f t="shared" ca="1" si="3"/>
        <v>-2.0983771809019336E-2</v>
      </c>
      <c r="AB113" s="16">
        <f t="shared" ca="1" si="4"/>
        <v>3.8971406489113881E-2</v>
      </c>
      <c r="AC113" s="6">
        <f t="shared" ca="1" si="5"/>
        <v>-0.53844019755563244</v>
      </c>
    </row>
    <row r="114" spans="1:29">
      <c r="A114" s="7" t="s">
        <v>132</v>
      </c>
      <c r="B114" s="6">
        <f ca="1"/>
        <v>0.99963112739041959</v>
      </c>
      <c r="C114" s="6">
        <f ca="1"/>
        <v>0.99686865229116361</v>
      </c>
      <c r="D114" s="6">
        <f ca="1"/>
        <v>1.0047533411536265</v>
      </c>
      <c r="E114" s="6">
        <f ca="1"/>
        <v>1.0018501410291547</v>
      </c>
      <c r="F114" s="6">
        <f ca="1"/>
        <v>0.99741846771218312</v>
      </c>
      <c r="G114" s="6">
        <f ca="1"/>
        <v>0.99722708870222476</v>
      </c>
      <c r="H114" s="6">
        <f ca="1"/>
        <v>0.99592578206482474</v>
      </c>
      <c r="I114" s="6">
        <f ca="1"/>
        <v>0.99207095483769681</v>
      </c>
      <c r="J114" s="6">
        <f ca="1"/>
        <v>0.99736328914367522</v>
      </c>
      <c r="K114" s="6">
        <f ca="1"/>
        <v>0.998237324370573</v>
      </c>
      <c r="L114" s="6">
        <f ca="1"/>
        <v>0.97797939709183457</v>
      </c>
      <c r="M114" s="6">
        <f ca="1"/>
        <v>1.0061581461753244</v>
      </c>
      <c r="N114" s="6">
        <f ca="1"/>
        <v>0.99208795804463601</v>
      </c>
      <c r="O114" s="6">
        <f ca="1"/>
        <v>1.01238821314186</v>
      </c>
      <c r="P114" s="6">
        <f ca="1"/>
        <v>1.00722725122644</v>
      </c>
      <c r="Q114" s="6">
        <f ca="1"/>
        <v>0.99945641077456737</v>
      </c>
      <c r="R114" s="6">
        <f ca="1"/>
        <v>0.99920030688435646</v>
      </c>
      <c r="S114" s="6">
        <f ca="1"/>
        <v>1.0012329766015473</v>
      </c>
      <c r="T114" s="6">
        <f ca="1"/>
        <v>0.99086553266216792</v>
      </c>
      <c r="U114" s="6">
        <f ca="1"/>
        <v>1.0001099326830194</v>
      </c>
      <c r="V114" s="6">
        <f ca="1"/>
        <v>0.99902426121995003</v>
      </c>
      <c r="W114" s="6">
        <f ca="1"/>
        <v>0.99921249890866004</v>
      </c>
      <c r="X114" s="6">
        <f ca="1"/>
        <v>1.0051188622040179</v>
      </c>
      <c r="Y114" s="6">
        <f ca="1"/>
        <v>1.0091021671829359</v>
      </c>
      <c r="Z114" s="6">
        <f ca="1"/>
        <v>1.0010861806665601</v>
      </c>
      <c r="AA114" s="16">
        <f t="shared" ca="1" si="3"/>
        <v>-1.8792355426098917E-2</v>
      </c>
      <c r="AB114" s="16">
        <f t="shared" ca="1" si="4"/>
        <v>4.9154070574778587E-2</v>
      </c>
      <c r="AC114" s="6">
        <f t="shared" ca="1" si="5"/>
        <v>-0.38231534451475213</v>
      </c>
    </row>
    <row r="115" spans="1:29">
      <c r="A115" s="7" t="s">
        <v>133</v>
      </c>
      <c r="B115" s="6">
        <f ca="1"/>
        <v>1.0046727831097122</v>
      </c>
      <c r="C115" s="6">
        <f ca="1"/>
        <v>0.98460558924226738</v>
      </c>
      <c r="D115" s="6">
        <f ca="1"/>
        <v>1.0149829276769962</v>
      </c>
      <c r="E115" s="6">
        <f ca="1"/>
        <v>1.0131346647738633</v>
      </c>
      <c r="F115" s="6">
        <f ca="1"/>
        <v>1.0002885083310975</v>
      </c>
      <c r="G115" s="6">
        <f ca="1"/>
        <v>0.99747713998278686</v>
      </c>
      <c r="H115" s="6">
        <f ca="1"/>
        <v>0.98729586144812731</v>
      </c>
      <c r="I115" s="6">
        <f ca="1"/>
        <v>0.98373470496306614</v>
      </c>
      <c r="J115" s="6">
        <f ca="1"/>
        <v>0.9991777525384693</v>
      </c>
      <c r="K115" s="6">
        <f ca="1"/>
        <v>0.99244384238144046</v>
      </c>
      <c r="L115" s="6">
        <f ca="1"/>
        <v>0.96601679003789975</v>
      </c>
      <c r="M115" s="6">
        <f ca="1"/>
        <v>1.009593681159183</v>
      </c>
      <c r="N115" s="6">
        <f ca="1"/>
        <v>0.99969608106833852</v>
      </c>
      <c r="O115" s="6">
        <f ca="1"/>
        <v>1.0263720008051374</v>
      </c>
      <c r="P115" s="6">
        <f ca="1"/>
        <v>1.0095637203340835</v>
      </c>
      <c r="Q115" s="6">
        <f ca="1"/>
        <v>1.0024861932873907</v>
      </c>
      <c r="R115" s="6">
        <f ca="1"/>
        <v>0.99841731382044574</v>
      </c>
      <c r="S115" s="6">
        <f ca="1"/>
        <v>0.99929758451580453</v>
      </c>
      <c r="T115" s="6">
        <f ca="1"/>
        <v>0.98888166278693856</v>
      </c>
      <c r="U115" s="6">
        <f ca="1"/>
        <v>1.0027237107559457</v>
      </c>
      <c r="V115" s="6">
        <f ca="1"/>
        <v>0.98733254294615858</v>
      </c>
      <c r="W115" s="6">
        <f ca="1"/>
        <v>1.0114593991306209</v>
      </c>
      <c r="X115" s="6">
        <f ca="1"/>
        <v>1.0107542099867464</v>
      </c>
      <c r="Y115" s="6">
        <f ca="1"/>
        <v>1.0154455426486313</v>
      </c>
      <c r="Z115" s="6">
        <f ca="1"/>
        <v>0.996976030438948</v>
      </c>
      <c r="AA115" s="16">
        <f t="shared" ca="1" si="3"/>
        <v>8.3543428953514187E-4</v>
      </c>
      <c r="AB115" s="16">
        <f t="shared" ca="1" si="4"/>
        <v>9.2803338041175062E-2</v>
      </c>
      <c r="AC115" s="6">
        <f t="shared" ca="1" si="5"/>
        <v>9.002200860107808E-3</v>
      </c>
    </row>
    <row r="116" spans="1:29">
      <c r="A116" s="7" t="s">
        <v>134</v>
      </c>
      <c r="B116" s="6">
        <f ca="1"/>
        <v>0.99039501254655093</v>
      </c>
      <c r="C116" s="6">
        <f ca="1"/>
        <v>0.98371171244667654</v>
      </c>
      <c r="D116" s="6">
        <f ca="1"/>
        <v>1.0130194013474001</v>
      </c>
      <c r="E116" s="6">
        <f ca="1"/>
        <v>1.0047020053194045</v>
      </c>
      <c r="F116" s="6">
        <f ca="1"/>
        <v>0.99220781783503742</v>
      </c>
      <c r="G116" s="6">
        <f ca="1"/>
        <v>0.98340092179728789</v>
      </c>
      <c r="H116" s="6">
        <f ca="1"/>
        <v>0.99183244751960675</v>
      </c>
      <c r="I116" s="6">
        <f ca="1"/>
        <v>0.9831975044865372</v>
      </c>
      <c r="J116" s="6">
        <f ca="1"/>
        <v>0.99680502935714077</v>
      </c>
      <c r="K116" s="6">
        <f ca="1"/>
        <v>0.99791881490662604</v>
      </c>
      <c r="L116" s="6">
        <f ca="1"/>
        <v>0.95664290062967416</v>
      </c>
      <c r="M116" s="6">
        <f ca="1"/>
        <v>1.0030663346682274</v>
      </c>
      <c r="N116" s="6">
        <f ca="1"/>
        <v>0.9942515684021993</v>
      </c>
      <c r="O116" s="6">
        <f ca="1"/>
        <v>1.0239980903596391</v>
      </c>
      <c r="P116" s="6">
        <f ca="1"/>
        <v>1.0105771915987929</v>
      </c>
      <c r="Q116" s="6">
        <f ca="1"/>
        <v>1.0017809525414869</v>
      </c>
      <c r="R116" s="6">
        <f ca="1"/>
        <v>0.99034373384995011</v>
      </c>
      <c r="S116" s="6">
        <f ca="1"/>
        <v>1.0043445175313912</v>
      </c>
      <c r="T116" s="6">
        <f ca="1"/>
        <v>0.98942445648935662</v>
      </c>
      <c r="U116" s="6">
        <f ca="1"/>
        <v>1.006233740494781</v>
      </c>
      <c r="V116" s="6">
        <f ca="1"/>
        <v>0.995411808412628</v>
      </c>
      <c r="W116" s="6">
        <f ca="1"/>
        <v>0.99695316957102631</v>
      </c>
      <c r="X116" s="6">
        <f ca="1"/>
        <v>0.99890591827077313</v>
      </c>
      <c r="Y116" s="6">
        <f ca="1"/>
        <v>1.0147935610467393</v>
      </c>
      <c r="Z116" s="6">
        <f ca="1"/>
        <v>1.0026423013267054</v>
      </c>
      <c r="AA116" s="16">
        <f t="shared" ca="1" si="3"/>
        <v>-7.2866370306603367E-2</v>
      </c>
      <c r="AB116" s="16">
        <f t="shared" ca="1" si="4"/>
        <v>9.5014886157640338E-2</v>
      </c>
      <c r="AC116" s="6">
        <f t="shared" ca="1" si="5"/>
        <v>-0.76689425471404449</v>
      </c>
    </row>
    <row r="117" spans="1:29">
      <c r="A117" s="7" t="s">
        <v>135</v>
      </c>
      <c r="B117" s="6">
        <f ca="1"/>
        <v>1.0010838696024176</v>
      </c>
      <c r="C117" s="6">
        <f ca="1"/>
        <v>0.97375672152333637</v>
      </c>
      <c r="D117" s="6">
        <f ca="1"/>
        <v>1.0251478432381642</v>
      </c>
      <c r="E117" s="6">
        <f ca="1"/>
        <v>1.0196948093990961</v>
      </c>
      <c r="F117" s="6">
        <f ca="1"/>
        <v>1.0008350192555127</v>
      </c>
      <c r="G117" s="6">
        <f ca="1"/>
        <v>0.99302200203150459</v>
      </c>
      <c r="H117" s="6">
        <f ca="1"/>
        <v>0.98956397909487115</v>
      </c>
      <c r="I117" s="6">
        <f ca="1"/>
        <v>0.98614883584514978</v>
      </c>
      <c r="J117" s="6">
        <f ca="1"/>
        <v>1.0005684830604904</v>
      </c>
      <c r="K117" s="6">
        <f ca="1"/>
        <v>0.99030774502646168</v>
      </c>
      <c r="L117" s="6">
        <f ca="1"/>
        <v>0.95996285518939695</v>
      </c>
      <c r="M117" s="6">
        <f ca="1"/>
        <v>1.0025158565372554</v>
      </c>
      <c r="N117" s="6">
        <f ca="1"/>
        <v>1.0005922466859913</v>
      </c>
      <c r="O117" s="6">
        <f ca="1"/>
        <v>1.0368907394493356</v>
      </c>
      <c r="P117" s="6">
        <f ca="1"/>
        <v>1.0094250106048934</v>
      </c>
      <c r="Q117" s="6">
        <f ca="1"/>
        <v>1.0078411191739565</v>
      </c>
      <c r="R117" s="6">
        <f ca="1"/>
        <v>1.0019963492592581</v>
      </c>
      <c r="S117" s="6">
        <f ca="1"/>
        <v>0.99667003207546323</v>
      </c>
      <c r="T117" s="6">
        <f ca="1"/>
        <v>1.0058356687185814</v>
      </c>
      <c r="U117" s="6">
        <f ca="1"/>
        <v>1.0014632796988729</v>
      </c>
      <c r="V117" s="6">
        <f ca="1"/>
        <v>0.98250996631664178</v>
      </c>
      <c r="W117" s="6">
        <f ca="1"/>
        <v>1.0218688731238688</v>
      </c>
      <c r="X117" s="6">
        <f ca="1"/>
        <v>1.0073504585028963</v>
      </c>
      <c r="Y117" s="6">
        <f ca="1"/>
        <v>1.0128058416944901</v>
      </c>
      <c r="Z117" s="6">
        <f ca="1"/>
        <v>0.99488446091626226</v>
      </c>
      <c r="AA117" s="16">
        <f t="shared" ca="1" si="3"/>
        <v>1.9754097522971303E-2</v>
      </c>
      <c r="AB117" s="16">
        <f t="shared" ca="1" si="4"/>
        <v>0.1171518878719606</v>
      </c>
      <c r="AC117" s="6">
        <f t="shared" ca="1" si="5"/>
        <v>0.16861954068176219</v>
      </c>
    </row>
    <row r="118" spans="1:29">
      <c r="A118" s="7" t="s">
        <v>136</v>
      </c>
      <c r="B118" s="6">
        <f ca="1"/>
        <v>1.0025966596657734</v>
      </c>
      <c r="C118" s="6">
        <f ca="1"/>
        <v>0.99799840867975809</v>
      </c>
      <c r="D118" s="6">
        <f ca="1"/>
        <v>1.0042594596806946</v>
      </c>
      <c r="E118" s="6">
        <f ca="1"/>
        <v>1.0038368898828594</v>
      </c>
      <c r="F118" s="6">
        <f ca="1"/>
        <v>0.99920529961878912</v>
      </c>
      <c r="G118" s="6">
        <f ca="1"/>
        <v>1.0002967858244123</v>
      </c>
      <c r="H118" s="6">
        <f ca="1"/>
        <v>0.99469478698571567</v>
      </c>
      <c r="I118" s="6">
        <f ca="1"/>
        <v>0.99209371094034626</v>
      </c>
      <c r="J118" s="6">
        <f ca="1"/>
        <v>0.99753118455405243</v>
      </c>
      <c r="K118" s="6">
        <f ca="1"/>
        <v>0.99663881714844682</v>
      </c>
      <c r="L118" s="6">
        <f ca="1"/>
        <v>0.98072156972987989</v>
      </c>
      <c r="M118" s="6">
        <f ca="1"/>
        <v>1.0084689150466213</v>
      </c>
      <c r="N118" s="6">
        <f ca="1"/>
        <v>0.99257604266360344</v>
      </c>
      <c r="O118" s="6">
        <f ca="1"/>
        <v>1.0123853374387526</v>
      </c>
      <c r="P118" s="6">
        <f ca="1"/>
        <v>1.0066384784886611</v>
      </c>
      <c r="Q118" s="6">
        <f ca="1"/>
        <v>0.999930512546509</v>
      </c>
      <c r="R118" s="6">
        <f ca="1"/>
        <v>1.0003325348397039</v>
      </c>
      <c r="S118" s="6">
        <f ca="1"/>
        <v>0.99998201469704162</v>
      </c>
      <c r="T118" s="6">
        <f ca="1"/>
        <v>0.99052306768149023</v>
      </c>
      <c r="U118" s="6">
        <f ca="1"/>
        <v>0.99908458561662938</v>
      </c>
      <c r="V118" s="6">
        <f ca="1"/>
        <v>0.99759268779923149</v>
      </c>
      <c r="W118" s="6">
        <f ca="1"/>
        <v>1.0028716633199177</v>
      </c>
      <c r="X118" s="6">
        <f ca="1"/>
        <v>1.0078660655136349</v>
      </c>
      <c r="Y118" s="6">
        <f ca="1"/>
        <v>1.0091033773440796</v>
      </c>
      <c r="Z118" s="6">
        <f ca="1"/>
        <v>0.99945527457868688</v>
      </c>
      <c r="AA118" s="16">
        <f t="shared" ca="1" si="3"/>
        <v>-3.8591928819019516E-3</v>
      </c>
      <c r="AB118" s="16">
        <f t="shared" ca="1" si="4"/>
        <v>4.8769510001300087E-2</v>
      </c>
      <c r="AC118" s="6">
        <f t="shared" ca="1" si="5"/>
        <v>-7.9131262171776462E-2</v>
      </c>
    </row>
    <row r="119" spans="1:29">
      <c r="A119" s="7" t="s">
        <v>137</v>
      </c>
      <c r="B119" s="6">
        <f ca="1"/>
        <v>0.99059488322756095</v>
      </c>
      <c r="C119" s="6">
        <f ca="1"/>
        <v>0.98945274635732883</v>
      </c>
      <c r="D119" s="6">
        <f ca="1"/>
        <v>1.0121880117769504</v>
      </c>
      <c r="E119" s="6">
        <f ca="1"/>
        <v>0.99060344798358169</v>
      </c>
      <c r="F119" s="6">
        <f ca="1"/>
        <v>0.99199190068541476</v>
      </c>
      <c r="G119" s="6">
        <f ca="1"/>
        <v>0.9857153660069875</v>
      </c>
      <c r="H119" s="6">
        <f ca="1"/>
        <v>0.99660329707275452</v>
      </c>
      <c r="I119" s="6">
        <f ca="1"/>
        <v>0.98897457905694142</v>
      </c>
      <c r="J119" s="6">
        <f ca="1"/>
        <v>0.99179280010277004</v>
      </c>
      <c r="K119" s="6">
        <f ca="1"/>
        <v>0.9933004750756852</v>
      </c>
      <c r="L119" s="6">
        <f ca="1"/>
        <v>0.96133723315214326</v>
      </c>
      <c r="M119" s="6">
        <f ca="1"/>
        <v>1.0080697149556075</v>
      </c>
      <c r="N119" s="6">
        <f ca="1"/>
        <v>0.98932166107264108</v>
      </c>
      <c r="O119" s="6">
        <f ca="1"/>
        <v>1.0139055542434241</v>
      </c>
      <c r="P119" s="6">
        <f ca="1"/>
        <v>1.0144930327258643</v>
      </c>
      <c r="Q119" s="6">
        <f ca="1"/>
        <v>0.99396120862251736</v>
      </c>
      <c r="R119" s="6">
        <f ca="1"/>
        <v>1.0010080121001199</v>
      </c>
      <c r="S119" s="6">
        <f ca="1"/>
        <v>1.0066312606600007</v>
      </c>
      <c r="T119" s="6">
        <f ca="1"/>
        <v>0.98188187852267084</v>
      </c>
      <c r="U119" s="6">
        <f ca="1"/>
        <v>1.0022385304224319</v>
      </c>
      <c r="V119" s="6">
        <f ca="1"/>
        <v>1.0011774302439682</v>
      </c>
      <c r="W119" s="6">
        <f ca="1"/>
        <v>0.98761182355991362</v>
      </c>
      <c r="X119" s="6">
        <f ca="1"/>
        <v>1.0008878506651342</v>
      </c>
      <c r="Y119" s="6">
        <f ca="1"/>
        <v>1.0177260621643032</v>
      </c>
      <c r="Z119" s="6">
        <f ca="1"/>
        <v>1.0038431532523351</v>
      </c>
      <c r="AA119" s="16">
        <f t="shared" ca="1" si="3"/>
        <v>-8.3022822866072876E-2</v>
      </c>
      <c r="AB119" s="16">
        <f t="shared" ca="1" si="4"/>
        <v>8.8805788029337876E-2</v>
      </c>
      <c r="AC119" s="6">
        <f t="shared" ca="1" si="5"/>
        <v>-0.93488076293681965</v>
      </c>
    </row>
    <row r="120" spans="1:29"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16"/>
      <c r="AB120" s="6"/>
      <c r="AC120" s="6"/>
    </row>
    <row r="121" spans="1:29"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16"/>
      <c r="AB121" s="6"/>
      <c r="AC121" s="6"/>
    </row>
    <row r="122" spans="1:29"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16"/>
      <c r="AB122" s="6"/>
      <c r="AC122" s="6"/>
    </row>
    <row r="123" spans="1:29"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16"/>
      <c r="AB123" s="6"/>
      <c r="AC123" s="6"/>
    </row>
    <row r="124" spans="1:29"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16"/>
      <c r="AB124" s="6"/>
      <c r="AC124" s="6"/>
    </row>
    <row r="125" spans="1:29"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16"/>
      <c r="AB125" s="6"/>
      <c r="AC125" s="6"/>
    </row>
    <row r="126" spans="1:29"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16"/>
      <c r="AB126" s="6"/>
      <c r="AC126" s="6"/>
    </row>
    <row r="127" spans="1:29"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16"/>
      <c r="AB127" s="6"/>
      <c r="AC127" s="6"/>
    </row>
    <row r="128" spans="1:29"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spans="2:28"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spans="2:28"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spans="2:28"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spans="2:28"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spans="2:28"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spans="2:28"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spans="2:28"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spans="2:28"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spans="2:28"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spans="2:28"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spans="2:28"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spans="2:28"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spans="2:28"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spans="2:28"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spans="2:28"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spans="2:28"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spans="2:28"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spans="2:28"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spans="2:28"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spans="2:28"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spans="2:28"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spans="2:28"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spans="2:28"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spans="2:28"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spans="2:28"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spans="2:28"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spans="2:28"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spans="2:28"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spans="2:28"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spans="2:28"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spans="2:28"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spans="2:28"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spans="2:28"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spans="2:28"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spans="2:28"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spans="2:28"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spans="2:28"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spans="2:28"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spans="2:28"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spans="2:28"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spans="2:28"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spans="2:28"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spans="2:28"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spans="2:28"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spans="2:28"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spans="2:28"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spans="2:28"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spans="2:28"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spans="2:28"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spans="2:28"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spans="2:28"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spans="2:28"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spans="2:28"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spans="2:28"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spans="2:28"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spans="2:28"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spans="2:28"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spans="2:28"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spans="2:28"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spans="2:28"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spans="2:28"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spans="2:28"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spans="2:28"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spans="2:28"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spans="2:28"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spans="2:28"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spans="2:28"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spans="2:28"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spans="2:28"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spans="2:28"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spans="2:28"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spans="2:28"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spans="2:28"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spans="2:28"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spans="2:28"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spans="2:28"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spans="2:28"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spans="2:28"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spans="2:28"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spans="2:28"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spans="2:28"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spans="2:28"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spans="2:28"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spans="2:28"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spans="2:28"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spans="2:28"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spans="2:28"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spans="2:28"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spans="2:28"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spans="2:28"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spans="2:28"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spans="2:28"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spans="2:28"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spans="2:28"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spans="2:28"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spans="2:28"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spans="2:28"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spans="2:28"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spans="2:28"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spans="2:28"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spans="2:28"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spans="2:28"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spans="2:28"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spans="2:28"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spans="2:28"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spans="2:28"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spans="2:28"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spans="2:28"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spans="2:28"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spans="2:28"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spans="2:28"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spans="2:28"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spans="2:28"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spans="2:28"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spans="2:28"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spans="2:28"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spans="2:28"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spans="2:28"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spans="2:28"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spans="2:28"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spans="2:28"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spans="2:28"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spans="2:28"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spans="2:28"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spans="2:28"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spans="2:28"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spans="2:28"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spans="2:28"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spans="2:28"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spans="2:28"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spans="2:28"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spans="2:28"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spans="2:28"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spans="2:28"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spans="2:28"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spans="2:28"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spans="2:28"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spans="2:28"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spans="2:28"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spans="2:28"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spans="2:28"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spans="2:28"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spans="2:28"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spans="2:28"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spans="2:28"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spans="2:28"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spans="2:28"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spans="2:28"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spans="2:28"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spans="2:28"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spans="2:28"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spans="2:28"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spans="2:28"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spans="2:28"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spans="2:28"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spans="2:28"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spans="2:28"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spans="2:28"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spans="2:28"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spans="2:28"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spans="2:28"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spans="2:28"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spans="2:28"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spans="2:28"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spans="2:28"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spans="2:28"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spans="2:28"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spans="2:28"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spans="2:28"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spans="2:28"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spans="2:28"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spans="2:28"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spans="2:28"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spans="2:28"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spans="2:28"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spans="2:28"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spans="2:28"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spans="2:28"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spans="2:28"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spans="2:28"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spans="2:28"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spans="2:28"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spans="2:28"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spans="2:28"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spans="2:28"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spans="2:28"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spans="2:28"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spans="2:28"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spans="2:28"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spans="2:28"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spans="2:28"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spans="2:28"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spans="2:28"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spans="2:28"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spans="2:28"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</sheetData>
  <sortState columnSort="1" ref="B1:AB1">
    <sortCondition ref="B1:AB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Q322"/>
  <sheetViews>
    <sheetView showGridLines="0" topLeftCell="A107" workbookViewId="0">
      <selection activeCell="M119" sqref="M119"/>
    </sheetView>
  </sheetViews>
  <sheetFormatPr defaultRowHeight="23.25"/>
  <cols>
    <col min="1" max="1" width="11.15234375" style="7" customWidth="1"/>
    <col min="2" max="2" width="2.53515625" style="7" customWidth="1"/>
    <col min="3" max="7" width="3.07421875" style="7" customWidth="1"/>
    <col min="8" max="10" width="2.53515625" style="7" customWidth="1"/>
    <col min="11" max="12" width="3.07421875" style="7" customWidth="1"/>
    <col min="13" max="13" width="4.4609375" customWidth="1"/>
    <col min="14" max="15" width="3.921875" customWidth="1"/>
    <col min="17" max="17" width="14.765625" bestFit="1" customWidth="1"/>
  </cols>
  <sheetData>
    <row r="1" spans="1:17" s="14" customFormat="1" ht="31.5">
      <c r="A1" s="12" t="s">
        <v>151</v>
      </c>
      <c r="B1" s="13" t="s">
        <v>7</v>
      </c>
      <c r="C1" s="13" t="s">
        <v>8</v>
      </c>
      <c r="D1" s="13" t="s">
        <v>9</v>
      </c>
      <c r="E1" s="13" t="s">
        <v>10</v>
      </c>
      <c r="F1" s="13" t="s">
        <v>11</v>
      </c>
      <c r="G1" s="13" t="s">
        <v>12</v>
      </c>
      <c r="H1" s="13" t="s">
        <v>13</v>
      </c>
      <c r="I1" s="13" t="s">
        <v>14</v>
      </c>
      <c r="J1" s="13" t="s">
        <v>15</v>
      </c>
      <c r="K1" s="13" t="s">
        <v>16</v>
      </c>
      <c r="L1" s="13" t="s">
        <v>17</v>
      </c>
      <c r="M1" s="13" t="s">
        <v>142</v>
      </c>
      <c r="N1" s="13" t="s">
        <v>143</v>
      </c>
      <c r="O1" s="13" t="s">
        <v>144</v>
      </c>
    </row>
    <row r="2" spans="1:17">
      <c r="A2" s="7" t="s">
        <v>20</v>
      </c>
      <c r="B2" s="8">
        <v>0.2</v>
      </c>
      <c r="C2" s="8">
        <v>0.22</v>
      </c>
      <c r="D2" s="8">
        <v>0.28000000000000003</v>
      </c>
      <c r="E2" s="8">
        <v>0.03</v>
      </c>
      <c r="F2" s="8">
        <v>0.05</v>
      </c>
      <c r="G2" s="8">
        <v>0.04</v>
      </c>
      <c r="H2" s="8">
        <v>0.03</v>
      </c>
      <c r="I2" s="8">
        <v>0.03</v>
      </c>
      <c r="J2" s="8">
        <v>0.04</v>
      </c>
      <c r="K2" s="8">
        <v>0.08</v>
      </c>
      <c r="L2" s="8">
        <f>SUM(B2:K2)</f>
        <v>1.0000000000000002</v>
      </c>
      <c r="M2" s="20">
        <v>1.6199999999999999E-2</v>
      </c>
      <c r="N2" s="20">
        <v>6.7299999999999999E-2</v>
      </c>
      <c r="O2" s="21">
        <v>0.24</v>
      </c>
      <c r="Q2" s="7"/>
    </row>
    <row r="3" spans="1:17">
      <c r="A3" s="7" t="s">
        <v>21</v>
      </c>
      <c r="B3" s="8">
        <v>0</v>
      </c>
      <c r="C3" s="8">
        <v>0</v>
      </c>
      <c r="D3" s="8">
        <v>1</v>
      </c>
      <c r="E3" s="8">
        <v>0</v>
      </c>
      <c r="F3" s="8">
        <v>0</v>
      </c>
      <c r="G3" s="8">
        <v>0</v>
      </c>
      <c r="H3" s="8">
        <v>0</v>
      </c>
      <c r="I3" s="8">
        <v>0</v>
      </c>
      <c r="J3" s="8">
        <v>0</v>
      </c>
      <c r="K3" s="8">
        <v>0</v>
      </c>
      <c r="L3" s="8">
        <f t="shared" ref="L3:L58" si="0">SUM(B3:K3)</f>
        <v>1</v>
      </c>
      <c r="M3" s="22">
        <v>0.05</v>
      </c>
      <c r="N3" s="22">
        <v>0.03</v>
      </c>
      <c r="O3" s="21">
        <v>1.5</v>
      </c>
      <c r="Q3" s="35" t="s">
        <v>155</v>
      </c>
    </row>
    <row r="4" spans="1:17">
      <c r="A4" s="7" t="s">
        <v>22</v>
      </c>
      <c r="B4" s="8">
        <v>0.15</v>
      </c>
      <c r="C4" s="8">
        <v>0</v>
      </c>
      <c r="D4" s="8">
        <v>0</v>
      </c>
      <c r="E4" s="8">
        <v>0</v>
      </c>
      <c r="F4" s="8">
        <v>0.4</v>
      </c>
      <c r="G4" s="8">
        <v>0</v>
      </c>
      <c r="H4" s="8">
        <v>0</v>
      </c>
      <c r="I4" s="8">
        <v>0.3</v>
      </c>
      <c r="J4" s="8">
        <v>0</v>
      </c>
      <c r="K4" s="8">
        <v>0.15</v>
      </c>
      <c r="L4" s="8">
        <f t="shared" si="0"/>
        <v>1</v>
      </c>
      <c r="M4" s="20">
        <v>7.5999999999999998E-2</v>
      </c>
      <c r="N4" s="20">
        <v>3.5999999999999997E-2</v>
      </c>
      <c r="O4" s="21">
        <v>1.4</v>
      </c>
      <c r="Q4" s="36" t="s">
        <v>20</v>
      </c>
    </row>
    <row r="5" spans="1:17">
      <c r="A5" s="7" t="s">
        <v>23</v>
      </c>
      <c r="B5" s="8">
        <v>0</v>
      </c>
      <c r="C5" s="8">
        <v>0.04</v>
      </c>
      <c r="D5" s="8">
        <v>0.08</v>
      </c>
      <c r="E5" s="8">
        <v>0</v>
      </c>
      <c r="F5" s="8">
        <v>0.05</v>
      </c>
      <c r="G5" s="8">
        <v>0.24</v>
      </c>
      <c r="H5" s="8">
        <v>0.05</v>
      </c>
      <c r="I5" s="8">
        <v>0.12</v>
      </c>
      <c r="J5" s="8">
        <v>0.12</v>
      </c>
      <c r="K5" s="8">
        <v>0.3</v>
      </c>
      <c r="L5" s="8">
        <f t="shared" si="0"/>
        <v>1</v>
      </c>
      <c r="M5" s="22">
        <v>0.18</v>
      </c>
      <c r="N5" s="22">
        <v>0.11</v>
      </c>
      <c r="O5" s="21">
        <v>0.6</v>
      </c>
      <c r="Q5" s="36" t="s">
        <v>128</v>
      </c>
    </row>
    <row r="6" spans="1:17">
      <c r="A6" s="7" t="s">
        <v>24</v>
      </c>
      <c r="B6" s="8">
        <v>0</v>
      </c>
      <c r="C6" s="8">
        <v>0</v>
      </c>
      <c r="D6" s="8">
        <v>0</v>
      </c>
      <c r="E6" s="8">
        <v>0.5</v>
      </c>
      <c r="F6" s="8">
        <v>0</v>
      </c>
      <c r="G6" s="8">
        <v>0.35</v>
      </c>
      <c r="H6" s="8">
        <v>0</v>
      </c>
      <c r="I6" s="8">
        <v>0.1</v>
      </c>
      <c r="J6" s="8">
        <v>0</v>
      </c>
      <c r="K6" s="8">
        <v>0.05</v>
      </c>
      <c r="L6" s="8">
        <f t="shared" si="0"/>
        <v>1</v>
      </c>
      <c r="M6" s="21">
        <v>10</v>
      </c>
      <c r="N6" s="21">
        <v>24</v>
      </c>
      <c r="O6" s="21">
        <v>0.9</v>
      </c>
      <c r="Q6" s="36" t="s">
        <v>137</v>
      </c>
    </row>
    <row r="7" spans="1:17">
      <c r="A7" s="7" t="s">
        <v>25</v>
      </c>
      <c r="B7" s="8">
        <v>0</v>
      </c>
      <c r="C7" s="8">
        <v>0</v>
      </c>
      <c r="D7" s="8">
        <v>0.1</v>
      </c>
      <c r="E7" s="8">
        <v>0.05</v>
      </c>
      <c r="F7" s="8">
        <v>0.05</v>
      </c>
      <c r="G7" s="8">
        <v>0.6</v>
      </c>
      <c r="H7" s="8">
        <v>0</v>
      </c>
      <c r="I7" s="8">
        <v>0</v>
      </c>
      <c r="J7" s="8">
        <v>0.2</v>
      </c>
      <c r="K7" s="8">
        <v>0</v>
      </c>
      <c r="L7" s="8">
        <f t="shared" si="0"/>
        <v>1</v>
      </c>
      <c r="M7" s="22">
        <v>0.05</v>
      </c>
      <c r="N7" s="20">
        <v>3.0000000000000001E-3</v>
      </c>
      <c r="O7" s="21">
        <v>18</v>
      </c>
    </row>
    <row r="8" spans="1:17">
      <c r="A8" s="7" t="s">
        <v>26</v>
      </c>
      <c r="B8" s="8">
        <v>0</v>
      </c>
      <c r="C8" s="8">
        <v>0</v>
      </c>
      <c r="D8" s="8">
        <v>0</v>
      </c>
      <c r="E8" s="8">
        <v>0.6</v>
      </c>
      <c r="F8" s="8">
        <v>0</v>
      </c>
      <c r="G8" s="8">
        <v>0</v>
      </c>
      <c r="H8" s="8">
        <v>0.05</v>
      </c>
      <c r="I8" s="8">
        <v>0.3</v>
      </c>
      <c r="J8" s="8">
        <v>0.05</v>
      </c>
      <c r="K8" s="8">
        <v>0</v>
      </c>
      <c r="L8" s="8">
        <f t="shared" si="0"/>
        <v>1</v>
      </c>
      <c r="M8" s="21">
        <v>50</v>
      </c>
      <c r="N8" s="21">
        <v>25</v>
      </c>
      <c r="O8" s="21">
        <v>2</v>
      </c>
    </row>
    <row r="9" spans="1:17">
      <c r="A9" s="7" t="s">
        <v>27</v>
      </c>
      <c r="B9" s="8">
        <v>0</v>
      </c>
      <c r="C9" s="8">
        <v>0</v>
      </c>
      <c r="D9" s="8">
        <v>0</v>
      </c>
      <c r="E9" s="8">
        <v>0</v>
      </c>
      <c r="F9" s="8">
        <v>0</v>
      </c>
      <c r="G9" s="8">
        <v>0.5</v>
      </c>
      <c r="H9" s="8">
        <v>0</v>
      </c>
      <c r="I9" s="8">
        <v>0</v>
      </c>
      <c r="J9" s="8">
        <v>0</v>
      </c>
      <c r="K9" s="8">
        <v>0.5</v>
      </c>
      <c r="L9" s="8">
        <f t="shared" si="0"/>
        <v>1</v>
      </c>
      <c r="M9" s="22">
        <v>0.12</v>
      </c>
      <c r="N9" s="22">
        <v>0.08</v>
      </c>
      <c r="O9" s="21">
        <v>1.5</v>
      </c>
    </row>
    <row r="10" spans="1:17">
      <c r="A10" s="7" t="s">
        <v>28</v>
      </c>
      <c r="B10" s="8">
        <v>0</v>
      </c>
      <c r="C10" s="8">
        <v>0</v>
      </c>
      <c r="D10" s="8">
        <v>0.3</v>
      </c>
      <c r="E10" s="8">
        <v>0.1</v>
      </c>
      <c r="F10" s="8">
        <v>0</v>
      </c>
      <c r="G10" s="8">
        <v>0.4</v>
      </c>
      <c r="H10" s="8">
        <v>0.1</v>
      </c>
      <c r="I10" s="8">
        <v>0.1</v>
      </c>
      <c r="J10" s="8">
        <v>0</v>
      </c>
      <c r="K10" s="8">
        <v>0</v>
      </c>
      <c r="L10" s="8">
        <f t="shared" si="0"/>
        <v>1</v>
      </c>
      <c r="M10" s="22">
        <v>7.0000000000000007E-2</v>
      </c>
      <c r="N10" s="21">
        <v>0.8</v>
      </c>
      <c r="O10" s="21">
        <v>0.5</v>
      </c>
    </row>
    <row r="11" spans="1:17">
      <c r="A11" s="7" t="s">
        <v>29</v>
      </c>
      <c r="B11" s="8">
        <v>0</v>
      </c>
      <c r="C11" s="8">
        <v>0</v>
      </c>
      <c r="D11" s="8">
        <v>0</v>
      </c>
      <c r="E11" s="8">
        <v>0.25</v>
      </c>
      <c r="F11" s="8">
        <v>0.25</v>
      </c>
      <c r="G11" s="8">
        <v>0</v>
      </c>
      <c r="H11" s="8">
        <v>0</v>
      </c>
      <c r="I11" s="8">
        <v>0.5</v>
      </c>
      <c r="J11" s="8">
        <v>0</v>
      </c>
      <c r="K11" s="8">
        <v>0</v>
      </c>
      <c r="L11" s="8">
        <f t="shared" si="0"/>
        <v>1</v>
      </c>
      <c r="M11" s="20">
        <v>0.105</v>
      </c>
      <c r="N11" s="22">
        <v>0.2</v>
      </c>
      <c r="O11" s="21">
        <v>0.5</v>
      </c>
    </row>
    <row r="12" spans="1:17">
      <c r="A12" s="7" t="s">
        <v>30</v>
      </c>
      <c r="B12" s="8">
        <v>0</v>
      </c>
      <c r="C12" s="8">
        <v>0</v>
      </c>
      <c r="D12" s="8">
        <v>0.2</v>
      </c>
      <c r="E12" s="8">
        <v>0.65</v>
      </c>
      <c r="F12" s="8">
        <v>0</v>
      </c>
      <c r="G12" s="8">
        <v>0.15</v>
      </c>
      <c r="H12" s="8">
        <v>0</v>
      </c>
      <c r="I12" s="8">
        <v>0</v>
      </c>
      <c r="J12" s="8">
        <v>0</v>
      </c>
      <c r="K12" s="8">
        <v>0</v>
      </c>
      <c r="L12" s="8">
        <f t="shared" si="0"/>
        <v>1</v>
      </c>
      <c r="M12" s="22">
        <v>0.2</v>
      </c>
      <c r="N12" s="22">
        <v>0.15</v>
      </c>
      <c r="O12" s="21">
        <v>1.33</v>
      </c>
    </row>
    <row r="13" spans="1:17">
      <c r="A13" s="7" t="s">
        <v>31</v>
      </c>
      <c r="B13" s="8">
        <v>0.2</v>
      </c>
      <c r="C13" s="8">
        <v>0.3</v>
      </c>
      <c r="D13" s="8">
        <v>0.4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0.1</v>
      </c>
      <c r="L13" s="8">
        <f t="shared" si="0"/>
        <v>1</v>
      </c>
      <c r="M13" s="22">
        <v>0.01</v>
      </c>
      <c r="N13" s="22">
        <v>0.08</v>
      </c>
      <c r="O13" s="21">
        <v>1</v>
      </c>
    </row>
    <row r="14" spans="1:17">
      <c r="A14" s="7" t="s">
        <v>32</v>
      </c>
      <c r="B14" s="8">
        <v>0</v>
      </c>
      <c r="C14" s="8">
        <v>0</v>
      </c>
      <c r="D14" s="8">
        <v>0.25</v>
      </c>
      <c r="E14" s="8">
        <v>0.25</v>
      </c>
      <c r="F14" s="8">
        <v>0</v>
      </c>
      <c r="G14" s="8">
        <v>0.15</v>
      </c>
      <c r="H14" s="8">
        <v>0</v>
      </c>
      <c r="I14" s="8">
        <v>0.15</v>
      </c>
      <c r="J14" s="8">
        <v>0.2</v>
      </c>
      <c r="K14" s="8">
        <v>0</v>
      </c>
      <c r="L14" s="8">
        <f t="shared" si="0"/>
        <v>1</v>
      </c>
      <c r="M14" s="22">
        <v>0.05</v>
      </c>
      <c r="N14" s="22">
        <v>0.1</v>
      </c>
      <c r="O14" s="21">
        <v>0.5</v>
      </c>
    </row>
    <row r="15" spans="1:17">
      <c r="A15" s="7" t="s">
        <v>33</v>
      </c>
      <c r="B15" s="8">
        <v>0.15</v>
      </c>
      <c r="C15" s="8">
        <v>0</v>
      </c>
      <c r="D15" s="8">
        <v>0.05</v>
      </c>
      <c r="E15" s="8">
        <v>0.15</v>
      </c>
      <c r="F15" s="8">
        <v>0.1</v>
      </c>
      <c r="G15" s="8">
        <v>0.05</v>
      </c>
      <c r="H15" s="8">
        <v>0.2</v>
      </c>
      <c r="I15" s="8">
        <v>0.25</v>
      </c>
      <c r="J15" s="8">
        <v>0</v>
      </c>
      <c r="K15" s="8">
        <v>0.05</v>
      </c>
      <c r="L15" s="8">
        <f t="shared" si="0"/>
        <v>1</v>
      </c>
      <c r="M15" s="22">
        <v>0.14000000000000001</v>
      </c>
      <c r="N15" s="22">
        <v>0.12</v>
      </c>
      <c r="O15" s="21">
        <v>1.1000000000000001</v>
      </c>
    </row>
    <row r="16" spans="1:17">
      <c r="A16" s="7" t="s">
        <v>34</v>
      </c>
      <c r="B16" s="8">
        <v>0.02</v>
      </c>
      <c r="C16" s="8">
        <v>0.15</v>
      </c>
      <c r="D16" s="8">
        <v>0.08</v>
      </c>
      <c r="E16" s="8">
        <v>0.15</v>
      </c>
      <c r="F16" s="8">
        <v>0.15</v>
      </c>
      <c r="G16" s="8">
        <v>0.25</v>
      </c>
      <c r="H16" s="8">
        <v>0.05</v>
      </c>
      <c r="I16" s="8">
        <v>0</v>
      </c>
      <c r="J16" s="8">
        <v>0.05</v>
      </c>
      <c r="K16" s="8">
        <v>0.1</v>
      </c>
      <c r="L16" s="8">
        <f t="shared" si="0"/>
        <v>1.0000000000000002</v>
      </c>
      <c r="M16" s="22">
        <v>0.08</v>
      </c>
      <c r="N16" s="22">
        <v>0.14000000000000001</v>
      </c>
      <c r="O16" s="21">
        <v>0.6</v>
      </c>
    </row>
    <row r="17" spans="1:15">
      <c r="A17" s="7" t="s">
        <v>35</v>
      </c>
      <c r="B17" s="8">
        <v>0</v>
      </c>
      <c r="C17" s="8">
        <v>0.3</v>
      </c>
      <c r="D17" s="8">
        <v>0.2</v>
      </c>
      <c r="E17" s="8">
        <v>0.1</v>
      </c>
      <c r="F17" s="8">
        <v>0</v>
      </c>
      <c r="G17" s="8">
        <v>0</v>
      </c>
      <c r="H17" s="8">
        <v>0.1</v>
      </c>
      <c r="I17" s="8">
        <v>0</v>
      </c>
      <c r="J17" s="8">
        <v>0.2</v>
      </c>
      <c r="K17" s="8">
        <v>0.1</v>
      </c>
      <c r="L17" s="8">
        <f t="shared" si="0"/>
        <v>0.99999999999999989</v>
      </c>
      <c r="M17" s="21"/>
      <c r="N17" s="21"/>
      <c r="O17" s="21"/>
    </row>
    <row r="18" spans="1:15">
      <c r="A18" s="7" t="s">
        <v>36</v>
      </c>
      <c r="B18" s="8">
        <v>0</v>
      </c>
      <c r="C18" s="8">
        <v>0</v>
      </c>
      <c r="D18" s="8">
        <v>0</v>
      </c>
      <c r="E18" s="8">
        <v>0.2</v>
      </c>
      <c r="F18" s="8">
        <v>0</v>
      </c>
      <c r="G18" s="8">
        <v>0.7</v>
      </c>
      <c r="H18" s="8">
        <v>0</v>
      </c>
      <c r="I18" s="8">
        <v>0</v>
      </c>
      <c r="J18" s="8">
        <v>0.1</v>
      </c>
      <c r="K18" s="8">
        <v>0</v>
      </c>
      <c r="L18" s="8">
        <f t="shared" si="0"/>
        <v>0.99999999999999989</v>
      </c>
      <c r="M18" s="22">
        <v>0.1</v>
      </c>
      <c r="N18" s="22">
        <v>0.17</v>
      </c>
      <c r="O18" s="21">
        <v>0.59</v>
      </c>
    </row>
    <row r="19" spans="1:15">
      <c r="A19" s="7" t="s">
        <v>37</v>
      </c>
      <c r="B19" s="8">
        <v>0</v>
      </c>
      <c r="C19" s="8">
        <v>0</v>
      </c>
      <c r="D19" s="8">
        <v>0</v>
      </c>
      <c r="E19" s="8">
        <v>0.45</v>
      </c>
      <c r="F19" s="8">
        <v>0</v>
      </c>
      <c r="G19" s="8">
        <v>0.55000000000000004</v>
      </c>
      <c r="H19" s="8">
        <v>0</v>
      </c>
      <c r="I19" s="8">
        <v>0</v>
      </c>
      <c r="J19" s="8">
        <v>0</v>
      </c>
      <c r="K19" s="8">
        <v>0</v>
      </c>
      <c r="L19" s="8">
        <f t="shared" si="0"/>
        <v>1</v>
      </c>
      <c r="M19" s="22">
        <v>0.1</v>
      </c>
      <c r="N19" s="21"/>
      <c r="O19" s="21"/>
    </row>
    <row r="20" spans="1:15">
      <c r="A20" s="7" t="s">
        <v>38</v>
      </c>
      <c r="B20" s="8">
        <v>0</v>
      </c>
      <c r="C20" s="8">
        <v>0</v>
      </c>
      <c r="D20" s="8">
        <v>0</v>
      </c>
      <c r="E20" s="8">
        <v>0.18</v>
      </c>
      <c r="F20" s="8">
        <v>0.28999999999999998</v>
      </c>
      <c r="G20" s="8">
        <v>0</v>
      </c>
      <c r="H20" s="8">
        <v>0.22</v>
      </c>
      <c r="I20" s="8">
        <v>0.16</v>
      </c>
      <c r="J20" s="8">
        <v>0</v>
      </c>
      <c r="K20" s="8">
        <v>0.15</v>
      </c>
      <c r="L20" s="8">
        <f t="shared" si="0"/>
        <v>1</v>
      </c>
      <c r="M20" s="21">
        <v>9.9</v>
      </c>
      <c r="N20" s="21">
        <v>1.1000000000000001</v>
      </c>
      <c r="O20" s="21">
        <v>9</v>
      </c>
    </row>
    <row r="21" spans="1:15">
      <c r="A21" s="7" t="s">
        <v>39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1</v>
      </c>
      <c r="L21" s="8">
        <f t="shared" si="0"/>
        <v>1</v>
      </c>
      <c r="M21" s="20">
        <v>0.11700000000000001</v>
      </c>
      <c r="N21" s="20">
        <v>7.0000000000000007E-2</v>
      </c>
      <c r="O21" s="21">
        <v>1.65</v>
      </c>
    </row>
    <row r="22" spans="1:15">
      <c r="A22" s="7" t="s">
        <v>40</v>
      </c>
      <c r="B22" s="8">
        <v>0.2</v>
      </c>
      <c r="C22" s="8">
        <v>0.2</v>
      </c>
      <c r="D22" s="8">
        <v>0.6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f t="shared" si="0"/>
        <v>1</v>
      </c>
      <c r="M22" s="22">
        <v>0.04</v>
      </c>
      <c r="N22" s="20">
        <v>3.5000000000000003E-2</v>
      </c>
      <c r="O22" s="21">
        <v>1.1499999999999999</v>
      </c>
    </row>
    <row r="23" spans="1:15">
      <c r="A23" s="7" t="s">
        <v>41</v>
      </c>
      <c r="B23" s="8">
        <v>0.2</v>
      </c>
      <c r="C23" s="8">
        <v>0</v>
      </c>
      <c r="D23" s="8">
        <v>0.8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f t="shared" si="0"/>
        <v>1</v>
      </c>
      <c r="M23" s="22">
        <v>0.03</v>
      </c>
      <c r="N23" s="22">
        <v>0.03</v>
      </c>
      <c r="O23" s="21">
        <v>1.1000000000000001</v>
      </c>
    </row>
    <row r="24" spans="1:15">
      <c r="A24" s="7" t="s">
        <v>42</v>
      </c>
      <c r="B24" s="8">
        <v>0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  <c r="I24" s="8">
        <v>0.8</v>
      </c>
      <c r="J24" s="8">
        <v>0</v>
      </c>
      <c r="K24" s="8">
        <v>0.2</v>
      </c>
      <c r="L24" s="8">
        <f t="shared" si="0"/>
        <v>1</v>
      </c>
      <c r="M24" s="22">
        <v>0.52</v>
      </c>
      <c r="N24" s="22">
        <v>0.18</v>
      </c>
      <c r="O24" s="21">
        <v>2.2999999999999998</v>
      </c>
    </row>
    <row r="25" spans="1:15">
      <c r="A25" s="7" t="s">
        <v>43</v>
      </c>
      <c r="B25" s="8">
        <v>0</v>
      </c>
      <c r="C25" s="8">
        <v>0</v>
      </c>
      <c r="D25" s="8">
        <v>0</v>
      </c>
      <c r="E25" s="8">
        <v>1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f t="shared" si="0"/>
        <v>1</v>
      </c>
      <c r="M25" s="22">
        <v>0.12</v>
      </c>
      <c r="N25" s="21"/>
      <c r="O25" s="21">
        <v>1.2</v>
      </c>
    </row>
    <row r="26" spans="1:15">
      <c r="A26" s="7" t="s">
        <v>44</v>
      </c>
      <c r="B26" s="8">
        <v>0.2</v>
      </c>
      <c r="C26" s="8">
        <v>0.04</v>
      </c>
      <c r="D26" s="8">
        <v>0.16</v>
      </c>
      <c r="E26" s="8">
        <v>0.18</v>
      </c>
      <c r="F26" s="8">
        <v>0.04</v>
      </c>
      <c r="G26" s="8">
        <v>0</v>
      </c>
      <c r="H26" s="8">
        <v>0</v>
      </c>
      <c r="I26" s="8">
        <v>0</v>
      </c>
      <c r="J26" s="8">
        <v>0.2</v>
      </c>
      <c r="K26" s="8">
        <v>0.18</v>
      </c>
      <c r="L26" s="8">
        <f t="shared" si="0"/>
        <v>1</v>
      </c>
      <c r="M26" s="21"/>
      <c r="N26" s="21"/>
      <c r="O26" s="21"/>
    </row>
    <row r="27" spans="1:15">
      <c r="A27" s="7" t="s">
        <v>45</v>
      </c>
      <c r="B27" s="8">
        <v>0</v>
      </c>
      <c r="C27" s="8">
        <v>0</v>
      </c>
      <c r="D27" s="8">
        <v>0</v>
      </c>
      <c r="E27" s="8">
        <v>0.3</v>
      </c>
      <c r="F27" s="8">
        <v>0.15</v>
      </c>
      <c r="G27" s="8">
        <v>0.3</v>
      </c>
      <c r="H27" s="8">
        <v>0</v>
      </c>
      <c r="I27" s="8">
        <v>0</v>
      </c>
      <c r="J27" s="8">
        <v>0</v>
      </c>
      <c r="K27" s="8">
        <v>0.25</v>
      </c>
      <c r="L27" s="8">
        <f t="shared" si="0"/>
        <v>1</v>
      </c>
      <c r="M27" s="20">
        <v>0.1</v>
      </c>
      <c r="N27" s="22">
        <v>0.15</v>
      </c>
      <c r="O27" s="21">
        <v>0.67</v>
      </c>
    </row>
    <row r="28" spans="1:15">
      <c r="A28" s="7" t="s">
        <v>46</v>
      </c>
      <c r="B28" s="8">
        <v>0</v>
      </c>
      <c r="C28" s="8">
        <v>0</v>
      </c>
      <c r="D28" s="8">
        <v>0</v>
      </c>
      <c r="E28" s="8">
        <v>0</v>
      </c>
      <c r="F28" s="8">
        <v>0.5</v>
      </c>
      <c r="G28" s="8">
        <v>0</v>
      </c>
      <c r="H28" s="8">
        <v>0</v>
      </c>
      <c r="I28" s="8">
        <v>0</v>
      </c>
      <c r="J28" s="8">
        <v>0</v>
      </c>
      <c r="K28" s="8">
        <v>0.5</v>
      </c>
      <c r="L28" s="8">
        <f t="shared" si="0"/>
        <v>1</v>
      </c>
      <c r="M28" s="21">
        <v>15</v>
      </c>
      <c r="N28" s="21"/>
      <c r="O28" s="21"/>
    </row>
    <row r="29" spans="1:15">
      <c r="A29" s="7" t="s">
        <v>47</v>
      </c>
      <c r="B29" s="8">
        <v>0</v>
      </c>
      <c r="C29" s="8">
        <v>0.05</v>
      </c>
      <c r="D29" s="8">
        <v>0</v>
      </c>
      <c r="E29" s="8">
        <v>0.25</v>
      </c>
      <c r="F29" s="8">
        <v>0.1</v>
      </c>
      <c r="G29" s="8">
        <v>0.35</v>
      </c>
      <c r="H29" s="8">
        <v>0.05</v>
      </c>
      <c r="I29" s="8">
        <v>0.15</v>
      </c>
      <c r="J29" s="8">
        <v>0</v>
      </c>
      <c r="K29" s="8">
        <v>0.05</v>
      </c>
      <c r="L29" s="8">
        <f t="shared" si="0"/>
        <v>1</v>
      </c>
      <c r="M29" s="20">
        <v>0.18920000000000001</v>
      </c>
      <c r="N29" s="20">
        <v>0.127</v>
      </c>
      <c r="O29" s="21">
        <v>1.58</v>
      </c>
    </row>
    <row r="30" spans="1:15">
      <c r="A30" s="7" t="s">
        <v>48</v>
      </c>
      <c r="B30" s="8">
        <v>0</v>
      </c>
      <c r="C30" s="8">
        <v>0</v>
      </c>
      <c r="D30" s="8">
        <v>0</v>
      </c>
      <c r="E30" s="8">
        <v>0.25</v>
      </c>
      <c r="F30" s="8">
        <v>0.25</v>
      </c>
      <c r="G30" s="8">
        <v>0.25</v>
      </c>
      <c r="H30" s="8">
        <v>0</v>
      </c>
      <c r="I30" s="8">
        <v>0</v>
      </c>
      <c r="J30" s="8">
        <v>0</v>
      </c>
      <c r="K30" s="8">
        <v>0.25</v>
      </c>
      <c r="L30" s="8">
        <f t="shared" si="0"/>
        <v>1</v>
      </c>
      <c r="M30" s="21"/>
      <c r="N30" s="21"/>
      <c r="O30" s="21"/>
    </row>
    <row r="31" spans="1:15">
      <c r="A31" s="7" t="s">
        <v>49</v>
      </c>
      <c r="B31" s="8">
        <v>0.2</v>
      </c>
      <c r="C31" s="8">
        <v>0</v>
      </c>
      <c r="D31" s="8">
        <v>0.8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f t="shared" si="0"/>
        <v>1</v>
      </c>
      <c r="M31" s="20">
        <v>3.0200000000000001E-2</v>
      </c>
      <c r="N31" s="20">
        <v>2.7799999999999998E-2</v>
      </c>
      <c r="O31" s="21">
        <v>1.0900000000000001</v>
      </c>
    </row>
    <row r="32" spans="1:15">
      <c r="A32" s="7" t="s">
        <v>50</v>
      </c>
      <c r="B32" s="8">
        <v>0</v>
      </c>
      <c r="C32" s="8">
        <v>1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f t="shared" si="0"/>
        <v>1</v>
      </c>
      <c r="M32" s="20">
        <v>7.0999999999999994E-2</v>
      </c>
      <c r="N32" s="20">
        <v>3.7999999999999999E-2</v>
      </c>
      <c r="O32" s="21">
        <v>1.2</v>
      </c>
    </row>
    <row r="33" spans="1:15">
      <c r="A33" s="7" t="s">
        <v>51</v>
      </c>
      <c r="B33" s="8">
        <v>0</v>
      </c>
      <c r="C33" s="8">
        <v>0</v>
      </c>
      <c r="D33" s="8">
        <v>0</v>
      </c>
      <c r="E33" s="8">
        <v>0.3</v>
      </c>
      <c r="F33" s="8">
        <v>0</v>
      </c>
      <c r="G33" s="8">
        <v>0</v>
      </c>
      <c r="H33" s="8">
        <v>0</v>
      </c>
      <c r="I33" s="8">
        <v>0.4</v>
      </c>
      <c r="J33" s="8">
        <v>0.3</v>
      </c>
      <c r="K33" s="8">
        <v>0</v>
      </c>
      <c r="L33" s="8">
        <f t="shared" si="0"/>
        <v>1</v>
      </c>
      <c r="M33" s="21">
        <v>16</v>
      </c>
      <c r="N33" s="21">
        <v>20</v>
      </c>
      <c r="O33" s="21">
        <v>0.8</v>
      </c>
    </row>
    <row r="34" spans="1:15">
      <c r="A34" s="7" t="s">
        <v>52</v>
      </c>
      <c r="B34" s="8">
        <v>0</v>
      </c>
      <c r="C34" s="8">
        <v>0</v>
      </c>
      <c r="D34" s="8">
        <v>0</v>
      </c>
      <c r="E34" s="8">
        <v>0.25</v>
      </c>
      <c r="F34" s="8">
        <v>0.25</v>
      </c>
      <c r="G34" s="8">
        <v>0.2</v>
      </c>
      <c r="H34" s="8">
        <v>0</v>
      </c>
      <c r="I34" s="8">
        <v>0.1</v>
      </c>
      <c r="J34" s="8">
        <v>0.2</v>
      </c>
      <c r="K34" s="8">
        <v>0</v>
      </c>
      <c r="L34" s="8">
        <f t="shared" si="0"/>
        <v>1</v>
      </c>
      <c r="M34" s="22">
        <v>0.12</v>
      </c>
      <c r="N34" s="22">
        <v>0.1</v>
      </c>
      <c r="O34" s="21">
        <v>1.2</v>
      </c>
    </row>
    <row r="35" spans="1:15">
      <c r="A35" s="7" t="s">
        <v>53</v>
      </c>
      <c r="B35" s="8">
        <v>0</v>
      </c>
      <c r="C35" s="8">
        <v>0</v>
      </c>
      <c r="D35" s="8">
        <v>0</v>
      </c>
      <c r="E35" s="8">
        <v>0.15</v>
      </c>
      <c r="F35" s="8">
        <v>0.15</v>
      </c>
      <c r="G35" s="8">
        <v>0.15</v>
      </c>
      <c r="H35" s="8">
        <v>0.15</v>
      </c>
      <c r="I35" s="8">
        <v>0.15</v>
      </c>
      <c r="J35" s="8">
        <v>0.1</v>
      </c>
      <c r="K35" s="8">
        <v>0.15</v>
      </c>
      <c r="L35" s="8">
        <f t="shared" si="0"/>
        <v>1</v>
      </c>
      <c r="M35" s="22">
        <v>0.08</v>
      </c>
      <c r="N35" s="22">
        <v>0.15</v>
      </c>
      <c r="O35" s="21">
        <v>0.75</v>
      </c>
    </row>
    <row r="36" spans="1:15">
      <c r="A36" s="7" t="s">
        <v>54</v>
      </c>
      <c r="B36" s="8">
        <v>0.1</v>
      </c>
      <c r="C36" s="8">
        <v>0.1</v>
      </c>
      <c r="D36" s="8">
        <v>0.1</v>
      </c>
      <c r="E36" s="8">
        <v>0.1</v>
      </c>
      <c r="F36" s="8">
        <v>0.1</v>
      </c>
      <c r="G36" s="8">
        <v>0.1</v>
      </c>
      <c r="H36" s="8">
        <v>0.1</v>
      </c>
      <c r="I36" s="8">
        <v>0.1</v>
      </c>
      <c r="J36" s="8">
        <v>0.1</v>
      </c>
      <c r="K36" s="8">
        <v>0.1</v>
      </c>
      <c r="L36" s="8">
        <f t="shared" si="0"/>
        <v>0.99999999999999989</v>
      </c>
      <c r="M36" s="22">
        <v>0.08</v>
      </c>
      <c r="N36" s="22">
        <v>0.15</v>
      </c>
      <c r="O36" s="21">
        <v>0.7</v>
      </c>
    </row>
    <row r="37" spans="1:15">
      <c r="A37" s="7" t="s">
        <v>55</v>
      </c>
      <c r="B37" s="8">
        <v>0.05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0.95</v>
      </c>
      <c r="L37" s="8">
        <f t="shared" si="0"/>
        <v>1</v>
      </c>
      <c r="M37" s="22">
        <v>0.12</v>
      </c>
      <c r="N37" s="22">
        <v>0.24</v>
      </c>
      <c r="O37" s="21">
        <v>0.5</v>
      </c>
    </row>
    <row r="38" spans="1:15">
      <c r="A38" s="7" t="s">
        <v>56</v>
      </c>
      <c r="B38" s="8">
        <v>0.2</v>
      </c>
      <c r="C38" s="8">
        <v>0</v>
      </c>
      <c r="D38" s="8">
        <v>0.8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f t="shared" si="0"/>
        <v>1</v>
      </c>
      <c r="M38" s="22">
        <v>-0.01</v>
      </c>
      <c r="N38" s="20">
        <v>2.5100000000000001E-2</v>
      </c>
      <c r="O38" s="20">
        <v>-4.0000000000000001E-3</v>
      </c>
    </row>
    <row r="39" spans="1:15">
      <c r="A39" s="7" t="s">
        <v>57</v>
      </c>
      <c r="B39" s="8">
        <v>0.05</v>
      </c>
      <c r="C39" s="8">
        <v>0</v>
      </c>
      <c r="D39" s="8">
        <v>0.05</v>
      </c>
      <c r="E39" s="8">
        <v>0.05</v>
      </c>
      <c r="F39" s="8">
        <v>0.05</v>
      </c>
      <c r="G39" s="8">
        <v>0.25</v>
      </c>
      <c r="H39" s="8">
        <v>0</v>
      </c>
      <c r="I39" s="8">
        <v>0.3</v>
      </c>
      <c r="J39" s="8">
        <v>0.25</v>
      </c>
      <c r="K39" s="8">
        <v>0</v>
      </c>
      <c r="L39" s="8">
        <f t="shared" si="0"/>
        <v>1</v>
      </c>
      <c r="M39" s="20">
        <v>9.5000000000000001E-2</v>
      </c>
      <c r="N39" s="22">
        <v>0.25</v>
      </c>
      <c r="O39" s="21">
        <v>0.38</v>
      </c>
    </row>
    <row r="40" spans="1:15">
      <c r="A40" s="7" t="s">
        <v>58</v>
      </c>
      <c r="B40" s="8">
        <v>0.2</v>
      </c>
      <c r="C40" s="8">
        <v>0.55000000000000004</v>
      </c>
      <c r="D40" s="8">
        <v>0</v>
      </c>
      <c r="E40" s="8">
        <v>0.05</v>
      </c>
      <c r="F40" s="8">
        <v>0.05</v>
      </c>
      <c r="G40" s="8">
        <v>0.1</v>
      </c>
      <c r="H40" s="8">
        <v>0</v>
      </c>
      <c r="I40" s="8">
        <v>0</v>
      </c>
      <c r="J40" s="8">
        <v>0</v>
      </c>
      <c r="K40" s="8">
        <v>0.05</v>
      </c>
      <c r="L40" s="8">
        <f t="shared" si="0"/>
        <v>1</v>
      </c>
      <c r="M40" s="21">
        <v>2</v>
      </c>
      <c r="N40" s="21">
        <v>5.5</v>
      </c>
      <c r="O40" s="21">
        <v>0.5</v>
      </c>
    </row>
    <row r="41" spans="1:15">
      <c r="A41" s="7" t="s">
        <v>59</v>
      </c>
      <c r="B41" s="8">
        <v>0.2</v>
      </c>
      <c r="C41" s="8">
        <v>0</v>
      </c>
      <c r="D41" s="8">
        <v>0.8</v>
      </c>
      <c r="E41" s="8">
        <v>0</v>
      </c>
      <c r="F41" s="8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8">
        <f t="shared" si="0"/>
        <v>1</v>
      </c>
      <c r="M41" s="20">
        <v>3.0499999999999999E-2</v>
      </c>
      <c r="N41" s="20">
        <v>3.0499999999999999E-2</v>
      </c>
      <c r="O41" s="21">
        <v>1.05</v>
      </c>
    </row>
    <row r="42" spans="1:15">
      <c r="A42" s="7" t="s">
        <v>60</v>
      </c>
      <c r="B42" s="8">
        <v>0</v>
      </c>
      <c r="C42" s="8">
        <v>0</v>
      </c>
      <c r="D42" s="8">
        <v>0</v>
      </c>
      <c r="E42" s="8">
        <v>0.3</v>
      </c>
      <c r="F42" s="8">
        <v>0</v>
      </c>
      <c r="G42" s="8">
        <v>0</v>
      </c>
      <c r="H42" s="8">
        <v>0</v>
      </c>
      <c r="I42" s="8">
        <v>0.3</v>
      </c>
      <c r="J42" s="8">
        <v>0.2</v>
      </c>
      <c r="K42" s="8">
        <v>0.2</v>
      </c>
      <c r="L42" s="8">
        <f t="shared" si="0"/>
        <v>1</v>
      </c>
      <c r="M42" s="22">
        <v>0.12</v>
      </c>
      <c r="N42" s="22">
        <v>0.08</v>
      </c>
      <c r="O42" s="21">
        <v>2</v>
      </c>
    </row>
    <row r="43" spans="1:15">
      <c r="A43" s="7" t="s">
        <v>61</v>
      </c>
      <c r="B43" s="8">
        <v>0</v>
      </c>
      <c r="C43" s="8">
        <v>0.2</v>
      </c>
      <c r="D43" s="8">
        <v>0.1</v>
      </c>
      <c r="E43" s="8">
        <v>0.3</v>
      </c>
      <c r="F43" s="8">
        <v>0</v>
      </c>
      <c r="G43" s="8">
        <v>0</v>
      </c>
      <c r="H43" s="8">
        <v>0.3</v>
      </c>
      <c r="I43" s="8">
        <v>0</v>
      </c>
      <c r="J43" s="8">
        <v>0</v>
      </c>
      <c r="K43" s="8">
        <v>0.1</v>
      </c>
      <c r="L43" s="8">
        <f t="shared" si="0"/>
        <v>1.0000000000000002</v>
      </c>
      <c r="M43" s="22">
        <v>0.08</v>
      </c>
      <c r="N43" s="22">
        <v>0.1</v>
      </c>
      <c r="O43" s="21">
        <v>0.8</v>
      </c>
    </row>
    <row r="44" spans="1:15">
      <c r="A44" s="7" t="s">
        <v>62</v>
      </c>
      <c r="B44" s="8">
        <v>0.2</v>
      </c>
      <c r="C44" s="8">
        <v>0</v>
      </c>
      <c r="D44" s="8">
        <v>0</v>
      </c>
      <c r="E44" s="8">
        <v>0.6</v>
      </c>
      <c r="F44" s="8">
        <v>0.2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>
        <f t="shared" si="0"/>
        <v>1</v>
      </c>
      <c r="M44" s="21">
        <v>12</v>
      </c>
      <c r="N44" s="21">
        <v>2</v>
      </c>
      <c r="O44" s="21">
        <v>2</v>
      </c>
    </row>
    <row r="45" spans="1:15">
      <c r="A45" s="7" t="s">
        <v>63</v>
      </c>
      <c r="B45" s="8">
        <v>0.2</v>
      </c>
      <c r="C45" s="8">
        <v>0.1</v>
      </c>
      <c r="D45" s="8">
        <v>0.5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0.2</v>
      </c>
      <c r="L45" s="8">
        <f t="shared" si="0"/>
        <v>1</v>
      </c>
      <c r="M45" s="22">
        <v>0.02</v>
      </c>
      <c r="N45" s="22">
        <v>0.04</v>
      </c>
      <c r="O45" s="21">
        <v>0.5</v>
      </c>
    </row>
    <row r="46" spans="1:15">
      <c r="A46" s="7" t="s">
        <v>64</v>
      </c>
      <c r="B46" s="8">
        <v>0</v>
      </c>
      <c r="C46" s="8">
        <v>0.22</v>
      </c>
      <c r="D46" s="8">
        <v>0</v>
      </c>
      <c r="E46" s="8">
        <v>0.18</v>
      </c>
      <c r="F46" s="8">
        <v>0.25</v>
      </c>
      <c r="G46" s="8">
        <v>0</v>
      </c>
      <c r="H46" s="8">
        <v>0</v>
      </c>
      <c r="I46" s="8">
        <v>0</v>
      </c>
      <c r="J46" s="8">
        <v>0</v>
      </c>
      <c r="K46" s="8">
        <v>0.35</v>
      </c>
      <c r="L46" s="8">
        <f t="shared" si="0"/>
        <v>1</v>
      </c>
      <c r="M46" s="21" t="s">
        <v>145</v>
      </c>
      <c r="N46" s="21" t="s">
        <v>145</v>
      </c>
      <c r="O46" s="21">
        <v>1</v>
      </c>
    </row>
    <row r="47" spans="1:15">
      <c r="A47" s="7" t="s">
        <v>65</v>
      </c>
      <c r="B47" s="8">
        <v>0.2</v>
      </c>
      <c r="C47" s="8">
        <v>0</v>
      </c>
      <c r="D47" s="8">
        <v>0.8</v>
      </c>
      <c r="E47" s="8">
        <v>0</v>
      </c>
      <c r="F47" s="8">
        <v>0</v>
      </c>
      <c r="G47" s="8">
        <v>0</v>
      </c>
      <c r="H47" s="8">
        <v>0</v>
      </c>
      <c r="I47" s="8">
        <v>0</v>
      </c>
      <c r="J47" s="8">
        <v>0</v>
      </c>
      <c r="K47" s="8">
        <v>0</v>
      </c>
      <c r="L47" s="8">
        <f t="shared" si="0"/>
        <v>1</v>
      </c>
      <c r="M47" s="20">
        <v>1.609E-2</v>
      </c>
      <c r="N47" s="20">
        <v>2.571E-2</v>
      </c>
      <c r="O47" s="21">
        <v>0.626</v>
      </c>
    </row>
    <row r="48" spans="1:15">
      <c r="A48" s="7" t="s">
        <v>66</v>
      </c>
      <c r="B48" s="8">
        <v>0.2</v>
      </c>
      <c r="C48" s="8">
        <v>0</v>
      </c>
      <c r="D48" s="8">
        <v>0.8</v>
      </c>
      <c r="E48" s="8">
        <v>0</v>
      </c>
      <c r="F48" s="8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8">
        <f t="shared" si="0"/>
        <v>1</v>
      </c>
      <c r="M48" s="20">
        <v>1.49E-2</v>
      </c>
      <c r="N48" s="20">
        <v>2.9000000000000001E-2</v>
      </c>
      <c r="O48" s="21">
        <v>2</v>
      </c>
    </row>
    <row r="49" spans="1:15">
      <c r="A49" s="7" t="s">
        <v>67</v>
      </c>
      <c r="B49" s="8">
        <v>0</v>
      </c>
      <c r="C49" s="8">
        <v>0</v>
      </c>
      <c r="D49" s="8">
        <v>0</v>
      </c>
      <c r="E49" s="8">
        <v>0.2</v>
      </c>
      <c r="F49" s="8">
        <v>0</v>
      </c>
      <c r="G49" s="8">
        <v>0.25</v>
      </c>
      <c r="H49" s="8">
        <v>0.25</v>
      </c>
      <c r="I49" s="8">
        <v>0.3</v>
      </c>
      <c r="J49" s="8">
        <v>0</v>
      </c>
      <c r="K49" s="8">
        <v>0</v>
      </c>
      <c r="L49" s="8">
        <f t="shared" si="0"/>
        <v>1</v>
      </c>
      <c r="M49" s="21" t="s">
        <v>146</v>
      </c>
      <c r="N49" s="21" t="s">
        <v>147</v>
      </c>
      <c r="O49" s="20">
        <v>2.5000000000000001E-2</v>
      </c>
    </row>
    <row r="50" spans="1:15">
      <c r="A50" s="7" t="s">
        <v>68</v>
      </c>
      <c r="B50" s="8">
        <v>0</v>
      </c>
      <c r="C50" s="8">
        <v>0</v>
      </c>
      <c r="D50" s="8">
        <v>0.4</v>
      </c>
      <c r="E50" s="8">
        <v>0</v>
      </c>
      <c r="F50" s="8">
        <v>0</v>
      </c>
      <c r="G50" s="8">
        <v>0.6</v>
      </c>
      <c r="H50" s="8">
        <v>0</v>
      </c>
      <c r="I50" s="8">
        <v>0</v>
      </c>
      <c r="J50" s="8">
        <v>0</v>
      </c>
      <c r="K50" s="8">
        <v>0</v>
      </c>
      <c r="L50" s="8">
        <f t="shared" si="0"/>
        <v>1</v>
      </c>
      <c r="M50" s="22">
        <v>0.04</v>
      </c>
      <c r="N50" s="22">
        <v>0.08</v>
      </c>
      <c r="O50" s="21">
        <v>0.5</v>
      </c>
    </row>
    <row r="51" spans="1:15">
      <c r="A51" s="7" t="s">
        <v>69</v>
      </c>
      <c r="B51" s="8">
        <v>0.2</v>
      </c>
      <c r="C51" s="8">
        <v>0.3</v>
      </c>
      <c r="D51" s="8">
        <v>0.3</v>
      </c>
      <c r="E51" s="8">
        <v>0.1</v>
      </c>
      <c r="F51" s="8">
        <v>0.1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>
        <f t="shared" si="0"/>
        <v>1</v>
      </c>
      <c r="M51" s="20">
        <v>3.4000000000000002E-2</v>
      </c>
      <c r="N51" s="20">
        <v>4.8000000000000001E-2</v>
      </c>
      <c r="O51" s="21">
        <v>0.68</v>
      </c>
    </row>
    <row r="52" spans="1:15">
      <c r="A52" s="7" t="s">
        <v>70</v>
      </c>
      <c r="B52" s="8">
        <v>0</v>
      </c>
      <c r="C52" s="8">
        <v>0.05</v>
      </c>
      <c r="D52" s="8">
        <v>0.125</v>
      </c>
      <c r="E52" s="8">
        <v>0.15</v>
      </c>
      <c r="F52" s="8">
        <v>0.05</v>
      </c>
      <c r="G52" s="8">
        <v>0.35</v>
      </c>
      <c r="H52" s="8">
        <v>0</v>
      </c>
      <c r="I52" s="8">
        <v>7.4999999999999997E-2</v>
      </c>
      <c r="J52" s="8">
        <v>0.2</v>
      </c>
      <c r="K52" s="8">
        <v>0</v>
      </c>
      <c r="L52" s="8">
        <f t="shared" si="0"/>
        <v>0.99999999999999978</v>
      </c>
      <c r="M52" s="21">
        <v>13</v>
      </c>
      <c r="N52" s="21">
        <v>15</v>
      </c>
      <c r="O52" s="21">
        <v>0.75</v>
      </c>
    </row>
    <row r="53" spans="1:15">
      <c r="A53" s="7" t="s">
        <v>71</v>
      </c>
      <c r="B53" s="8">
        <v>0.2</v>
      </c>
      <c r="C53" s="8">
        <v>0.1</v>
      </c>
      <c r="D53" s="8">
        <v>0.4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0</v>
      </c>
      <c r="K53" s="8">
        <v>0.3</v>
      </c>
      <c r="L53" s="8">
        <f t="shared" si="0"/>
        <v>1</v>
      </c>
      <c r="M53" s="20">
        <v>5.8000000000000003E-2</v>
      </c>
      <c r="N53" s="22">
        <v>0.12</v>
      </c>
      <c r="O53" s="21">
        <v>0.5</v>
      </c>
    </row>
    <row r="54" spans="1:15">
      <c r="A54" s="7" t="s">
        <v>72</v>
      </c>
      <c r="B54" s="8">
        <v>0</v>
      </c>
      <c r="C54" s="8">
        <v>0</v>
      </c>
      <c r="D54" s="8">
        <v>0</v>
      </c>
      <c r="E54" s="8">
        <v>0.05</v>
      </c>
      <c r="F54" s="8">
        <v>0</v>
      </c>
      <c r="G54" s="8">
        <v>0.05</v>
      </c>
      <c r="H54" s="8">
        <v>0.3</v>
      </c>
      <c r="I54" s="8">
        <v>0.55000000000000004</v>
      </c>
      <c r="J54" s="8">
        <v>0</v>
      </c>
      <c r="K54" s="8">
        <v>0.05</v>
      </c>
      <c r="L54" s="8">
        <f t="shared" si="0"/>
        <v>1</v>
      </c>
      <c r="M54" s="22">
        <v>0.25</v>
      </c>
      <c r="N54" s="22">
        <v>0.19</v>
      </c>
      <c r="O54" s="21">
        <v>1.5</v>
      </c>
    </row>
    <row r="55" spans="1:15">
      <c r="A55" s="7" t="s">
        <v>73</v>
      </c>
      <c r="B55" s="8">
        <v>0.2</v>
      </c>
      <c r="C55" s="8">
        <v>0.2</v>
      </c>
      <c r="D55" s="8">
        <v>0.3</v>
      </c>
      <c r="E55" s="8">
        <v>0.1</v>
      </c>
      <c r="F55" s="8">
        <v>0</v>
      </c>
      <c r="G55" s="8">
        <v>0.05</v>
      </c>
      <c r="H55" s="8">
        <v>0</v>
      </c>
      <c r="I55" s="8">
        <v>0</v>
      </c>
      <c r="J55" s="8">
        <v>0</v>
      </c>
      <c r="K55" s="8">
        <v>0.15</v>
      </c>
      <c r="L55" s="8">
        <f t="shared" si="0"/>
        <v>1</v>
      </c>
      <c r="M55" s="20">
        <v>4.7E-2</v>
      </c>
      <c r="N55" s="20">
        <v>7.9000000000000001E-2</v>
      </c>
      <c r="O55" s="21">
        <v>0.9</v>
      </c>
    </row>
    <row r="56" spans="1:15">
      <c r="A56" s="7" t="s">
        <v>74</v>
      </c>
      <c r="B56" s="8">
        <v>0</v>
      </c>
      <c r="C56" s="8">
        <v>0</v>
      </c>
      <c r="D56" s="8">
        <v>0</v>
      </c>
      <c r="E56" s="8">
        <v>0</v>
      </c>
      <c r="F56" s="8">
        <v>0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  <c r="L56" s="8">
        <f t="shared" si="0"/>
        <v>1</v>
      </c>
      <c r="M56" s="20">
        <v>0.251</v>
      </c>
      <c r="N56" s="20">
        <v>2.3E-2</v>
      </c>
      <c r="O56" s="21">
        <v>50.3</v>
      </c>
    </row>
    <row r="57" spans="1:15">
      <c r="A57" s="7" t="s">
        <v>75</v>
      </c>
      <c r="B57" s="8">
        <v>0</v>
      </c>
      <c r="C57" s="8">
        <v>0.1</v>
      </c>
      <c r="D57" s="8">
        <v>0</v>
      </c>
      <c r="E57" s="8">
        <v>0.2</v>
      </c>
      <c r="F57" s="8">
        <v>0.1</v>
      </c>
      <c r="G57" s="8">
        <v>0.3</v>
      </c>
      <c r="H57" s="8">
        <v>0.15</v>
      </c>
      <c r="I57" s="8">
        <v>0.1</v>
      </c>
      <c r="J57" s="8">
        <v>0</v>
      </c>
      <c r="K57" s="8">
        <v>0.05</v>
      </c>
      <c r="L57" s="8">
        <f t="shared" si="0"/>
        <v>1</v>
      </c>
      <c r="M57" s="20">
        <v>0.1212</v>
      </c>
      <c r="N57" s="20">
        <v>0.1313</v>
      </c>
      <c r="O57" s="21">
        <v>0.92300000000000004</v>
      </c>
    </row>
    <row r="58" spans="1:15">
      <c r="A58" s="7" t="s">
        <v>76</v>
      </c>
      <c r="B58" s="8">
        <v>0.05</v>
      </c>
      <c r="C58" s="8">
        <v>0.1</v>
      </c>
      <c r="D58" s="8">
        <v>0.15</v>
      </c>
      <c r="E58" s="8">
        <v>0.3</v>
      </c>
      <c r="F58" s="8">
        <v>0</v>
      </c>
      <c r="G58" s="8">
        <v>0.3</v>
      </c>
      <c r="H58" s="8">
        <v>0</v>
      </c>
      <c r="I58" s="8">
        <v>0</v>
      </c>
      <c r="J58" s="8">
        <v>0</v>
      </c>
      <c r="K58" s="8">
        <v>0.1</v>
      </c>
      <c r="L58" s="8">
        <f t="shared" si="0"/>
        <v>1.0000000000000002</v>
      </c>
      <c r="M58" s="22">
        <v>7.0000000000000007E-2</v>
      </c>
      <c r="N58" s="22">
        <v>0.15</v>
      </c>
      <c r="O58" s="21">
        <v>0.6</v>
      </c>
    </row>
    <row r="59" spans="1:15">
      <c r="A59" s="7" t="s">
        <v>77</v>
      </c>
      <c r="B59" s="8">
        <v>0</v>
      </c>
      <c r="C59" s="8">
        <v>0.15</v>
      </c>
      <c r="D59" s="8">
        <v>0.1</v>
      </c>
      <c r="E59" s="8">
        <v>0</v>
      </c>
      <c r="F59" s="8">
        <v>0</v>
      </c>
      <c r="G59" s="8">
        <v>0.5</v>
      </c>
      <c r="H59" s="8">
        <v>0.1</v>
      </c>
      <c r="I59" s="8">
        <v>0.15</v>
      </c>
      <c r="J59" s="8">
        <v>0</v>
      </c>
      <c r="K59" s="8">
        <v>0</v>
      </c>
      <c r="L59" s="8">
        <f t="shared" ref="L59:L119" si="1">SUM(B59:K59)</f>
        <v>1</v>
      </c>
      <c r="M59" s="20">
        <v>0.185</v>
      </c>
      <c r="N59" s="21">
        <v>12.2</v>
      </c>
      <c r="O59" s="21">
        <v>2</v>
      </c>
    </row>
    <row r="60" spans="1:15">
      <c r="A60" s="7" t="s">
        <v>78</v>
      </c>
      <c r="B60" s="8">
        <v>0</v>
      </c>
      <c r="C60" s="8">
        <v>0.2</v>
      </c>
      <c r="D60" s="8">
        <v>0.2</v>
      </c>
      <c r="E60" s="8">
        <v>0.2</v>
      </c>
      <c r="F60" s="8">
        <v>0</v>
      </c>
      <c r="G60" s="8">
        <v>0.2</v>
      </c>
      <c r="H60" s="8">
        <v>0</v>
      </c>
      <c r="I60" s="8">
        <v>0</v>
      </c>
      <c r="J60" s="8">
        <v>0</v>
      </c>
      <c r="K60" s="8">
        <v>0.2</v>
      </c>
      <c r="L60" s="8">
        <f t="shared" si="1"/>
        <v>1</v>
      </c>
      <c r="M60" s="21">
        <v>21.7</v>
      </c>
      <c r="N60" s="21">
        <v>13.32</v>
      </c>
      <c r="O60" s="21">
        <v>1.6</v>
      </c>
    </row>
    <row r="61" spans="1:15">
      <c r="A61" s="7" t="s">
        <v>79</v>
      </c>
      <c r="B61" s="8">
        <v>0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1</v>
      </c>
      <c r="L61" s="8">
        <f t="shared" si="1"/>
        <v>1</v>
      </c>
      <c r="M61" s="22">
        <v>0.16</v>
      </c>
      <c r="N61" s="22">
        <v>0.08</v>
      </c>
      <c r="O61" s="21">
        <v>2</v>
      </c>
    </row>
    <row r="62" spans="1:15">
      <c r="A62" s="7" t="s">
        <v>80</v>
      </c>
      <c r="B62" s="8">
        <v>0.2</v>
      </c>
      <c r="C62" s="8">
        <v>0</v>
      </c>
      <c r="D62" s="8">
        <v>0.8</v>
      </c>
      <c r="E62" s="8">
        <v>0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0</v>
      </c>
      <c r="L62" s="8">
        <f t="shared" si="1"/>
        <v>1</v>
      </c>
      <c r="M62" s="21"/>
      <c r="N62" s="20">
        <v>5.0999999999999997E-2</v>
      </c>
      <c r="O62" s="21"/>
    </row>
    <row r="63" spans="1:15">
      <c r="A63" s="7" t="s">
        <v>81</v>
      </c>
      <c r="B63" s="8">
        <v>0</v>
      </c>
      <c r="C63" s="8">
        <v>0</v>
      </c>
      <c r="D63" s="8">
        <v>0</v>
      </c>
      <c r="E63" s="8">
        <v>0</v>
      </c>
      <c r="F63" s="8">
        <v>0</v>
      </c>
      <c r="G63" s="8">
        <v>1</v>
      </c>
      <c r="H63" s="8">
        <v>0</v>
      </c>
      <c r="I63" s="8">
        <v>0</v>
      </c>
      <c r="J63" s="8">
        <v>0</v>
      </c>
      <c r="K63" s="8">
        <v>0</v>
      </c>
      <c r="L63" s="8">
        <f t="shared" si="1"/>
        <v>1</v>
      </c>
      <c r="M63" s="20">
        <v>0.16700000000000001</v>
      </c>
      <c r="N63" s="20">
        <v>0.185</v>
      </c>
      <c r="O63" s="21">
        <v>0.95</v>
      </c>
    </row>
    <row r="64" spans="1:15">
      <c r="A64" s="7" t="s">
        <v>82</v>
      </c>
      <c r="B64" s="8">
        <v>0</v>
      </c>
      <c r="C64" s="8">
        <v>0</v>
      </c>
      <c r="D64" s="8">
        <v>0</v>
      </c>
      <c r="E64" s="8">
        <v>0</v>
      </c>
      <c r="F64" s="8">
        <v>1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f t="shared" si="1"/>
        <v>1</v>
      </c>
      <c r="M64" s="22">
        <v>0.1</v>
      </c>
      <c r="N64" s="22">
        <v>0.22</v>
      </c>
      <c r="O64" s="21">
        <v>0.5</v>
      </c>
    </row>
    <row r="65" spans="1:15">
      <c r="A65" s="7" t="s">
        <v>83</v>
      </c>
      <c r="B65" s="8">
        <v>0</v>
      </c>
      <c r="C65" s="8">
        <v>0</v>
      </c>
      <c r="D65" s="8">
        <v>0.1</v>
      </c>
      <c r="E65" s="8">
        <v>0.4</v>
      </c>
      <c r="F65" s="8">
        <v>0</v>
      </c>
      <c r="G65" s="8">
        <v>0.5</v>
      </c>
      <c r="H65" s="8">
        <v>0</v>
      </c>
      <c r="I65" s="8">
        <v>0</v>
      </c>
      <c r="J65" s="8">
        <v>0</v>
      </c>
      <c r="K65" s="8">
        <v>0</v>
      </c>
      <c r="L65" s="8">
        <f t="shared" si="1"/>
        <v>1</v>
      </c>
      <c r="M65" s="20">
        <v>0.1125</v>
      </c>
      <c r="N65" s="20">
        <v>8.5000000000000006E-2</v>
      </c>
      <c r="O65" s="21">
        <v>1.32</v>
      </c>
    </row>
    <row r="66" spans="1:15">
      <c r="A66" s="7" t="s">
        <v>84</v>
      </c>
      <c r="B66" s="8">
        <v>0</v>
      </c>
      <c r="C66" s="8">
        <v>0</v>
      </c>
      <c r="D66" s="8">
        <v>0</v>
      </c>
      <c r="E66" s="8">
        <v>0.25</v>
      </c>
      <c r="F66" s="8">
        <v>0</v>
      </c>
      <c r="G66" s="8">
        <v>0</v>
      </c>
      <c r="H66" s="8">
        <v>0.25</v>
      </c>
      <c r="I66" s="8">
        <v>0.5</v>
      </c>
      <c r="J66" s="8">
        <v>0</v>
      </c>
      <c r="K66" s="8">
        <v>0</v>
      </c>
      <c r="L66" s="8">
        <f t="shared" si="1"/>
        <v>1</v>
      </c>
      <c r="M66" s="22">
        <v>0.16</v>
      </c>
      <c r="N66" s="21">
        <v>25</v>
      </c>
      <c r="O66" s="21"/>
    </row>
    <row r="67" spans="1:15">
      <c r="A67" s="7" t="s">
        <v>85</v>
      </c>
      <c r="B67" s="8">
        <v>0.2</v>
      </c>
      <c r="C67" s="8">
        <v>0</v>
      </c>
      <c r="D67" s="8">
        <v>0.8</v>
      </c>
      <c r="E67" s="8">
        <v>0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>
        <f t="shared" si="1"/>
        <v>1</v>
      </c>
      <c r="M67" s="21" t="s">
        <v>148</v>
      </c>
      <c r="N67" s="20">
        <v>2.5000000000000001E-2</v>
      </c>
      <c r="O67" s="22">
        <v>1.25</v>
      </c>
    </row>
    <row r="68" spans="1:15">
      <c r="A68" s="7" t="s">
        <v>86</v>
      </c>
      <c r="B68" s="8">
        <v>0.2</v>
      </c>
      <c r="C68" s="8">
        <v>0</v>
      </c>
      <c r="D68" s="8">
        <v>0</v>
      </c>
      <c r="E68" s="8">
        <v>0.8</v>
      </c>
      <c r="F68" s="8">
        <v>0</v>
      </c>
      <c r="G68" s="8">
        <v>0</v>
      </c>
      <c r="H68" s="8">
        <v>0</v>
      </c>
      <c r="I68" s="8">
        <v>0</v>
      </c>
      <c r="J68" s="8">
        <v>0</v>
      </c>
      <c r="K68" s="8">
        <v>0</v>
      </c>
      <c r="L68" s="8">
        <f t="shared" si="1"/>
        <v>1</v>
      </c>
      <c r="M68" s="21"/>
      <c r="N68" s="21"/>
      <c r="O68" s="21"/>
    </row>
    <row r="69" spans="1:15">
      <c r="A69" s="7" t="s">
        <v>87</v>
      </c>
      <c r="B69" s="8">
        <v>0</v>
      </c>
      <c r="C69" s="8">
        <v>0</v>
      </c>
      <c r="D69" s="8">
        <v>0</v>
      </c>
      <c r="E69" s="8">
        <v>0.25</v>
      </c>
      <c r="F69" s="8">
        <v>0</v>
      </c>
      <c r="G69" s="8">
        <v>0.25</v>
      </c>
      <c r="H69" s="8">
        <v>0</v>
      </c>
      <c r="I69" s="8">
        <v>0</v>
      </c>
      <c r="J69" s="8">
        <v>0.25</v>
      </c>
      <c r="K69" s="8">
        <v>0.25</v>
      </c>
      <c r="L69" s="8">
        <f t="shared" si="1"/>
        <v>1</v>
      </c>
      <c r="M69" s="22">
        <v>0.17</v>
      </c>
      <c r="N69" s="22">
        <v>0.02</v>
      </c>
      <c r="O69" s="21">
        <v>8</v>
      </c>
    </row>
    <row r="70" spans="1:15">
      <c r="A70" s="7" t="s">
        <v>88</v>
      </c>
      <c r="B70" s="8">
        <v>0</v>
      </c>
      <c r="C70" s="8">
        <v>0</v>
      </c>
      <c r="D70" s="8">
        <v>0</v>
      </c>
      <c r="E70" s="8">
        <v>0.5</v>
      </c>
      <c r="F70" s="8">
        <v>0</v>
      </c>
      <c r="G70" s="8">
        <v>0</v>
      </c>
      <c r="H70" s="8">
        <v>0</v>
      </c>
      <c r="I70" s="8">
        <v>0.5</v>
      </c>
      <c r="J70" s="8">
        <v>0</v>
      </c>
      <c r="K70" s="8">
        <v>0</v>
      </c>
      <c r="L70" s="8">
        <f t="shared" si="1"/>
        <v>1</v>
      </c>
      <c r="M70" s="22">
        <v>0.12</v>
      </c>
      <c r="N70" s="22">
        <v>0.12</v>
      </c>
      <c r="O70" s="21">
        <v>1</v>
      </c>
    </row>
    <row r="71" spans="1:15">
      <c r="A71" s="7" t="s">
        <v>89</v>
      </c>
      <c r="B71" s="8">
        <v>0.05</v>
      </c>
      <c r="C71" s="8">
        <v>0.3</v>
      </c>
      <c r="D71" s="8">
        <v>0.4</v>
      </c>
      <c r="E71" s="8">
        <v>0</v>
      </c>
      <c r="F71" s="8">
        <v>0</v>
      </c>
      <c r="G71" s="8">
        <v>0.1</v>
      </c>
      <c r="H71" s="8">
        <v>0</v>
      </c>
      <c r="I71" s="8">
        <v>0</v>
      </c>
      <c r="J71" s="8">
        <v>0</v>
      </c>
      <c r="K71" s="8">
        <v>0.15</v>
      </c>
      <c r="L71" s="8">
        <f t="shared" si="1"/>
        <v>1</v>
      </c>
      <c r="M71" s="20">
        <v>0.03</v>
      </c>
      <c r="N71" s="22">
        <v>0.04</v>
      </c>
      <c r="O71" s="21">
        <v>0.72</v>
      </c>
    </row>
    <row r="72" spans="1:15">
      <c r="A72" s="7" t="s">
        <v>90</v>
      </c>
      <c r="B72" s="8">
        <v>0</v>
      </c>
      <c r="C72" s="8">
        <v>0</v>
      </c>
      <c r="D72" s="8">
        <v>0</v>
      </c>
      <c r="E72" s="8">
        <v>0.3</v>
      </c>
      <c r="F72" s="8">
        <v>0.2</v>
      </c>
      <c r="G72" s="8">
        <v>0</v>
      </c>
      <c r="H72" s="8">
        <v>0.2</v>
      </c>
      <c r="I72" s="8">
        <v>0</v>
      </c>
      <c r="J72" s="8">
        <v>0</v>
      </c>
      <c r="K72" s="8">
        <v>0.3</v>
      </c>
      <c r="L72" s="8">
        <f t="shared" si="1"/>
        <v>1</v>
      </c>
      <c r="M72" s="21">
        <v>15</v>
      </c>
      <c r="N72" s="21">
        <v>25</v>
      </c>
      <c r="O72" s="21">
        <v>1.5</v>
      </c>
    </row>
    <row r="73" spans="1:15">
      <c r="A73" s="7" t="s">
        <v>91</v>
      </c>
      <c r="B73" s="8">
        <v>0</v>
      </c>
      <c r="C73" s="8">
        <v>0</v>
      </c>
      <c r="D73" s="8">
        <v>0.2</v>
      </c>
      <c r="E73" s="8">
        <v>0.15</v>
      </c>
      <c r="F73" s="8">
        <v>0</v>
      </c>
      <c r="G73" s="8">
        <v>0.45</v>
      </c>
      <c r="H73" s="8">
        <v>0.12</v>
      </c>
      <c r="I73" s="8">
        <v>0.05</v>
      </c>
      <c r="J73" s="8">
        <v>0</v>
      </c>
      <c r="K73" s="8">
        <v>0.03</v>
      </c>
      <c r="L73" s="8">
        <f t="shared" si="1"/>
        <v>1</v>
      </c>
      <c r="M73" s="21"/>
      <c r="N73" s="21"/>
      <c r="O73" s="21"/>
    </row>
    <row r="74" spans="1:15">
      <c r="A74" s="7" t="s">
        <v>92</v>
      </c>
      <c r="B74" s="8">
        <v>0</v>
      </c>
      <c r="C74" s="8">
        <v>0</v>
      </c>
      <c r="D74" s="8">
        <v>0.76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0.24</v>
      </c>
      <c r="L74" s="8">
        <f t="shared" si="1"/>
        <v>1</v>
      </c>
      <c r="M74" s="20">
        <v>0.14899999999999999</v>
      </c>
      <c r="N74" s="20">
        <v>7.9000000000000001E-2</v>
      </c>
      <c r="O74" s="21">
        <v>1.8</v>
      </c>
    </row>
    <row r="75" spans="1:15">
      <c r="A75" s="7" t="s">
        <v>93</v>
      </c>
      <c r="B75" s="8">
        <v>0.2</v>
      </c>
      <c r="C75" s="8">
        <v>7.0000000000000007E-2</v>
      </c>
      <c r="D75" s="8">
        <v>0.4</v>
      </c>
      <c r="E75" s="8">
        <v>7.0000000000000007E-2</v>
      </c>
      <c r="F75" s="8">
        <v>0.06</v>
      </c>
      <c r="G75" s="8">
        <v>0.05</v>
      </c>
      <c r="H75" s="8">
        <v>0.08</v>
      </c>
      <c r="I75" s="8">
        <v>0.02</v>
      </c>
      <c r="J75" s="8">
        <v>0</v>
      </c>
      <c r="K75" s="8">
        <v>0.05</v>
      </c>
      <c r="L75" s="8">
        <f t="shared" si="1"/>
        <v>1</v>
      </c>
      <c r="M75" s="20">
        <v>7.4999999999999997E-2</v>
      </c>
      <c r="N75" s="20">
        <v>5.7599999999999998E-2</v>
      </c>
      <c r="O75" s="21">
        <v>1.96</v>
      </c>
    </row>
    <row r="76" spans="1:15">
      <c r="A76" s="7" t="s">
        <v>94</v>
      </c>
      <c r="B76" s="8">
        <v>0.2</v>
      </c>
      <c r="C76" s="8">
        <v>9.9000000000000005E-2</v>
      </c>
      <c r="D76" s="8">
        <v>0.49200000000000005</v>
      </c>
      <c r="E76" s="8">
        <v>0.128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8.1000000000000003E-2</v>
      </c>
      <c r="L76" s="8">
        <f t="shared" si="1"/>
        <v>1.0000000000000002</v>
      </c>
      <c r="M76" s="20">
        <v>5.6000000000000001E-2</v>
      </c>
      <c r="N76" s="20">
        <v>2.8000000000000001E-2</v>
      </c>
      <c r="O76" s="21">
        <v>2</v>
      </c>
    </row>
    <row r="77" spans="1:15">
      <c r="A77" s="7" t="s">
        <v>95</v>
      </c>
      <c r="B77" s="8">
        <v>0.2</v>
      </c>
      <c r="C77" s="8">
        <v>0</v>
      </c>
      <c r="D77" s="8">
        <v>0.7</v>
      </c>
      <c r="E77" s="8">
        <v>0</v>
      </c>
      <c r="F77" s="8">
        <v>0</v>
      </c>
      <c r="G77" s="8">
        <v>0.1</v>
      </c>
      <c r="H77" s="8">
        <v>0</v>
      </c>
      <c r="I77" s="8">
        <v>0</v>
      </c>
      <c r="J77" s="8">
        <v>0</v>
      </c>
      <c r="K77" s="8">
        <v>0</v>
      </c>
      <c r="L77" s="8">
        <f t="shared" si="1"/>
        <v>0.99999999999999989</v>
      </c>
      <c r="M77" s="20">
        <v>3.5000000000000003E-2</v>
      </c>
      <c r="N77" s="20">
        <v>1.6E-2</v>
      </c>
      <c r="O77" s="21">
        <v>2.2000000000000002</v>
      </c>
    </row>
    <row r="78" spans="1:15">
      <c r="A78" s="7" t="s">
        <v>96</v>
      </c>
      <c r="B78" s="8">
        <v>0</v>
      </c>
      <c r="C78" s="8">
        <v>0</v>
      </c>
      <c r="D78" s="8">
        <v>0.25</v>
      </c>
      <c r="E78" s="8">
        <v>0.15</v>
      </c>
      <c r="F78" s="8">
        <v>0</v>
      </c>
      <c r="G78" s="8">
        <v>0.35</v>
      </c>
      <c r="H78" s="8">
        <v>0.05</v>
      </c>
      <c r="I78" s="8">
        <v>0.05</v>
      </c>
      <c r="J78" s="8">
        <v>0.05</v>
      </c>
      <c r="K78" s="8">
        <v>0.1</v>
      </c>
      <c r="L78" s="8">
        <f t="shared" si="1"/>
        <v>1.0000000000000002</v>
      </c>
      <c r="M78" s="22">
        <v>0.12</v>
      </c>
      <c r="N78" s="22">
        <v>0.12</v>
      </c>
      <c r="O78" s="21">
        <v>1</v>
      </c>
    </row>
    <row r="79" spans="1:15">
      <c r="A79" s="7" t="s">
        <v>97</v>
      </c>
      <c r="B79" s="8">
        <v>0.2</v>
      </c>
      <c r="C79" s="8">
        <v>0.31</v>
      </c>
      <c r="D79" s="8">
        <v>0.33</v>
      </c>
      <c r="E79" s="8">
        <v>0.02</v>
      </c>
      <c r="F79" s="8">
        <v>0.03</v>
      </c>
      <c r="G79" s="8">
        <v>0.02</v>
      </c>
      <c r="H79" s="8">
        <v>0</v>
      </c>
      <c r="I79" s="8">
        <v>0</v>
      </c>
      <c r="J79" s="8">
        <v>0.08</v>
      </c>
      <c r="K79" s="8">
        <v>0.01</v>
      </c>
      <c r="L79" s="8">
        <f t="shared" si="1"/>
        <v>1</v>
      </c>
      <c r="M79" s="20">
        <v>1.2500000000000001E-2</v>
      </c>
      <c r="N79" s="20">
        <v>2.3800000000000002E-2</v>
      </c>
      <c r="O79" s="21">
        <v>1.05</v>
      </c>
    </row>
    <row r="80" spans="1:15">
      <c r="A80" s="7" t="s">
        <v>98</v>
      </c>
      <c r="B80" s="8">
        <v>0</v>
      </c>
      <c r="C80" s="8">
        <v>0</v>
      </c>
      <c r="D80" s="8">
        <v>0</v>
      </c>
      <c r="E80" s="8">
        <v>0.25</v>
      </c>
      <c r="F80" s="8">
        <v>0</v>
      </c>
      <c r="G80" s="8">
        <v>0.5</v>
      </c>
      <c r="H80" s="8">
        <v>0</v>
      </c>
      <c r="I80" s="8">
        <v>0</v>
      </c>
      <c r="J80" s="8">
        <v>0.25</v>
      </c>
      <c r="K80" s="8">
        <v>0</v>
      </c>
      <c r="L80" s="8">
        <f t="shared" si="1"/>
        <v>1</v>
      </c>
      <c r="M80" s="21">
        <v>15</v>
      </c>
      <c r="N80" s="21">
        <v>15</v>
      </c>
      <c r="O80" s="21">
        <v>1</v>
      </c>
    </row>
    <row r="81" spans="1:15">
      <c r="A81" s="7" t="s">
        <v>99</v>
      </c>
      <c r="B81" s="8">
        <v>0.05</v>
      </c>
      <c r="C81" s="8">
        <v>0.1</v>
      </c>
      <c r="D81" s="8">
        <v>0.1</v>
      </c>
      <c r="E81" s="8">
        <v>0.1</v>
      </c>
      <c r="F81" s="8">
        <v>0.1</v>
      </c>
      <c r="G81" s="8">
        <v>0.1</v>
      </c>
      <c r="H81" s="8">
        <v>0.25</v>
      </c>
      <c r="I81" s="8">
        <v>0</v>
      </c>
      <c r="J81" s="8">
        <v>0</v>
      </c>
      <c r="K81" s="8">
        <v>0.2</v>
      </c>
      <c r="L81" s="8">
        <f t="shared" si="1"/>
        <v>1</v>
      </c>
      <c r="M81" s="21">
        <v>25</v>
      </c>
      <c r="N81" s="21">
        <v>5</v>
      </c>
      <c r="O81" s="21">
        <v>25</v>
      </c>
    </row>
    <row r="82" spans="1:15">
      <c r="A82" s="7" t="s">
        <v>100</v>
      </c>
      <c r="B82" s="8">
        <v>0.2</v>
      </c>
      <c r="C82" s="8">
        <v>0</v>
      </c>
      <c r="D82" s="8">
        <v>0.8</v>
      </c>
      <c r="E82" s="8">
        <v>0</v>
      </c>
      <c r="F82" s="8">
        <v>0</v>
      </c>
      <c r="G82" s="8">
        <v>0</v>
      </c>
      <c r="H82" s="8">
        <v>0</v>
      </c>
      <c r="I82" s="8">
        <v>0</v>
      </c>
      <c r="J82" s="8">
        <v>0</v>
      </c>
      <c r="K82" s="8">
        <v>0</v>
      </c>
      <c r="L82" s="8">
        <f t="shared" si="1"/>
        <v>1</v>
      </c>
      <c r="M82" s="20">
        <v>6.1100000000000002E-2</v>
      </c>
      <c r="N82" s="20">
        <v>3.15E-2</v>
      </c>
      <c r="O82" s="21">
        <v>1.5489999999999999</v>
      </c>
    </row>
    <row r="83" spans="1:15">
      <c r="A83" s="7" t="s">
        <v>101</v>
      </c>
      <c r="B83" s="8">
        <v>0.1</v>
      </c>
      <c r="C83" s="8">
        <v>0</v>
      </c>
      <c r="D83" s="8">
        <v>0</v>
      </c>
      <c r="E83" s="8">
        <v>0.23</v>
      </c>
      <c r="F83" s="8">
        <v>0.15</v>
      </c>
      <c r="G83" s="8">
        <v>0</v>
      </c>
      <c r="H83" s="8">
        <v>0</v>
      </c>
      <c r="I83" s="8">
        <v>0.22</v>
      </c>
      <c r="J83" s="8">
        <v>0.15</v>
      </c>
      <c r="K83" s="8">
        <v>0.15</v>
      </c>
      <c r="L83" s="8">
        <f t="shared" si="1"/>
        <v>1</v>
      </c>
      <c r="M83" s="21"/>
      <c r="N83" s="21"/>
      <c r="O83" s="21"/>
    </row>
    <row r="84" spans="1:15">
      <c r="A84" s="7" t="s">
        <v>102</v>
      </c>
      <c r="B84" s="8">
        <v>0.2</v>
      </c>
      <c r="C84" s="8">
        <v>0</v>
      </c>
      <c r="D84" s="8">
        <v>0.8</v>
      </c>
      <c r="E84" s="8">
        <v>0</v>
      </c>
      <c r="F84" s="8">
        <v>0</v>
      </c>
      <c r="G84" s="8">
        <v>0</v>
      </c>
      <c r="H84" s="8">
        <v>0</v>
      </c>
      <c r="I84" s="8">
        <v>0</v>
      </c>
      <c r="J84" s="8">
        <v>0</v>
      </c>
      <c r="K84" s="8">
        <v>0</v>
      </c>
      <c r="L84" s="8">
        <f t="shared" si="1"/>
        <v>1</v>
      </c>
      <c r="M84" s="25">
        <v>0.15001</v>
      </c>
      <c r="N84" s="25">
        <v>3.0009999999999998E-2</v>
      </c>
      <c r="O84" s="21">
        <v>1.5009999999999999</v>
      </c>
    </row>
    <row r="85" spans="1:15">
      <c r="A85" s="7" t="s">
        <v>103</v>
      </c>
      <c r="B85" s="8">
        <v>0.2</v>
      </c>
      <c r="C85" s="8">
        <v>0</v>
      </c>
      <c r="D85" s="8">
        <v>0.8</v>
      </c>
      <c r="E85" s="8">
        <v>0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0</v>
      </c>
      <c r="L85" s="8">
        <f t="shared" si="1"/>
        <v>1</v>
      </c>
      <c r="M85" s="20">
        <v>3.61E-2</v>
      </c>
      <c r="N85" s="20">
        <v>2.64E-2</v>
      </c>
      <c r="O85" s="21">
        <v>1.37</v>
      </c>
    </row>
    <row r="86" spans="1:15">
      <c r="A86" s="7" t="s">
        <v>104</v>
      </c>
      <c r="B86" s="8">
        <v>0</v>
      </c>
      <c r="C86" s="8">
        <v>0</v>
      </c>
      <c r="D86" s="8">
        <v>0.05</v>
      </c>
      <c r="E86" s="8">
        <v>0.1</v>
      </c>
      <c r="F86" s="8">
        <v>0.05</v>
      </c>
      <c r="G86" s="8">
        <v>0.1</v>
      </c>
      <c r="H86" s="8">
        <v>0</v>
      </c>
      <c r="I86" s="8">
        <v>0.2</v>
      </c>
      <c r="J86" s="8">
        <v>0.1</v>
      </c>
      <c r="K86" s="8">
        <v>0.4</v>
      </c>
      <c r="L86" s="8">
        <f t="shared" si="1"/>
        <v>1</v>
      </c>
      <c r="M86" s="20">
        <v>5.6000000000000001E-2</v>
      </c>
      <c r="N86" s="20">
        <v>0.107</v>
      </c>
      <c r="O86" s="22">
        <v>0.46</v>
      </c>
    </row>
    <row r="87" spans="1:15">
      <c r="A87" s="7" t="s">
        <v>105</v>
      </c>
      <c r="B87" s="8">
        <v>0</v>
      </c>
      <c r="C87" s="8">
        <v>0</v>
      </c>
      <c r="D87" s="8">
        <v>0</v>
      </c>
      <c r="E87" s="8">
        <v>0.6</v>
      </c>
      <c r="F87" s="8">
        <v>0</v>
      </c>
      <c r="G87" s="8">
        <v>0.1</v>
      </c>
      <c r="H87" s="8">
        <v>0.15</v>
      </c>
      <c r="I87" s="8">
        <v>0.15</v>
      </c>
      <c r="J87" s="8">
        <v>0</v>
      </c>
      <c r="K87" s="8">
        <v>0</v>
      </c>
      <c r="L87" s="8">
        <f t="shared" si="1"/>
        <v>1</v>
      </c>
      <c r="M87" s="22">
        <v>0.08</v>
      </c>
      <c r="N87" s="22">
        <v>0.16</v>
      </c>
      <c r="O87" s="21">
        <v>0.5</v>
      </c>
    </row>
    <row r="88" spans="1:15">
      <c r="A88" s="7" t="s">
        <v>106</v>
      </c>
      <c r="B88" s="8">
        <v>0.16</v>
      </c>
      <c r="C88" s="8">
        <v>0.42</v>
      </c>
      <c r="D88" s="8">
        <v>0.26</v>
      </c>
      <c r="E88" s="8">
        <v>0.1</v>
      </c>
      <c r="F88" s="8">
        <v>0</v>
      </c>
      <c r="G88" s="8">
        <v>0.02</v>
      </c>
      <c r="H88" s="8">
        <v>0</v>
      </c>
      <c r="I88" s="8">
        <v>0</v>
      </c>
      <c r="J88" s="8">
        <v>0.04</v>
      </c>
      <c r="K88" s="8">
        <v>0</v>
      </c>
      <c r="L88" s="8">
        <f t="shared" si="1"/>
        <v>1</v>
      </c>
      <c r="M88" s="20">
        <v>3.3000000000000002E-2</v>
      </c>
      <c r="N88" s="20">
        <v>7.4999999999999997E-3</v>
      </c>
      <c r="O88" s="21">
        <v>6.5</v>
      </c>
    </row>
    <row r="89" spans="1:15">
      <c r="A89" s="7" t="s">
        <v>107</v>
      </c>
      <c r="B89" s="8">
        <v>0</v>
      </c>
      <c r="C89" s="8">
        <v>0</v>
      </c>
      <c r="D89" s="8">
        <v>0</v>
      </c>
      <c r="E89" s="8">
        <v>0.1</v>
      </c>
      <c r="F89" s="8">
        <v>0.1</v>
      </c>
      <c r="G89" s="8">
        <v>0</v>
      </c>
      <c r="H89" s="8">
        <v>0</v>
      </c>
      <c r="I89" s="8">
        <v>0.8</v>
      </c>
      <c r="J89" s="8">
        <v>0</v>
      </c>
      <c r="K89" s="8">
        <v>0</v>
      </c>
      <c r="L89" s="8">
        <f t="shared" si="1"/>
        <v>1</v>
      </c>
      <c r="M89" s="21" t="s">
        <v>149</v>
      </c>
      <c r="N89" s="20">
        <v>0.18049999999999999</v>
      </c>
      <c r="O89" s="20">
        <v>0.187</v>
      </c>
    </row>
    <row r="90" spans="1:15">
      <c r="A90" s="7" t="s">
        <v>108</v>
      </c>
      <c r="B90" s="8">
        <v>0</v>
      </c>
      <c r="C90" s="8">
        <v>0.05</v>
      </c>
      <c r="D90" s="8">
        <v>0.1</v>
      </c>
      <c r="E90" s="8">
        <v>0.3</v>
      </c>
      <c r="F90" s="8">
        <v>0</v>
      </c>
      <c r="G90" s="8">
        <v>0.2</v>
      </c>
      <c r="H90" s="8">
        <v>0.05</v>
      </c>
      <c r="I90" s="8">
        <v>0.05</v>
      </c>
      <c r="J90" s="8">
        <v>0.2</v>
      </c>
      <c r="K90" s="8">
        <v>0.05</v>
      </c>
      <c r="L90" s="8">
        <f t="shared" si="1"/>
        <v>1.0000000000000002</v>
      </c>
      <c r="M90" s="22">
        <v>7.0000000000000007E-2</v>
      </c>
      <c r="N90" s="22">
        <v>0.03</v>
      </c>
      <c r="O90" s="21">
        <v>1.5</v>
      </c>
    </row>
    <row r="91" spans="1:15">
      <c r="A91" s="7" t="s">
        <v>109</v>
      </c>
      <c r="B91" s="8">
        <v>0</v>
      </c>
      <c r="C91" s="8">
        <v>0.1</v>
      </c>
      <c r="D91" s="8">
        <v>0</v>
      </c>
      <c r="E91" s="8">
        <v>0.1</v>
      </c>
      <c r="F91" s="8">
        <v>0.2</v>
      </c>
      <c r="G91" s="8">
        <v>0.4</v>
      </c>
      <c r="H91" s="8">
        <v>0.1</v>
      </c>
      <c r="I91" s="8">
        <v>0.1</v>
      </c>
      <c r="J91" s="8">
        <v>0</v>
      </c>
      <c r="K91" s="8">
        <v>0</v>
      </c>
      <c r="L91" s="8">
        <f t="shared" si="1"/>
        <v>1</v>
      </c>
      <c r="M91" s="22">
        <v>0.12</v>
      </c>
      <c r="N91" s="22">
        <v>0.1</v>
      </c>
      <c r="O91" s="21">
        <v>1</v>
      </c>
    </row>
    <row r="92" spans="1:15">
      <c r="A92" s="7" t="s">
        <v>110</v>
      </c>
      <c r="B92" s="8">
        <v>0.05</v>
      </c>
      <c r="C92" s="8">
        <v>0.1</v>
      </c>
      <c r="D92" s="8">
        <v>0</v>
      </c>
      <c r="E92" s="8">
        <v>0.05</v>
      </c>
      <c r="F92" s="8">
        <v>0</v>
      </c>
      <c r="G92" s="8">
        <v>0.25</v>
      </c>
      <c r="H92" s="8">
        <v>0</v>
      </c>
      <c r="I92" s="8">
        <v>0.3</v>
      </c>
      <c r="J92" s="8">
        <v>0.1</v>
      </c>
      <c r="K92" s="8">
        <v>0.15</v>
      </c>
      <c r="L92" s="8">
        <f t="shared" si="1"/>
        <v>1</v>
      </c>
      <c r="M92" s="20">
        <v>7.0999999999999994E-2</v>
      </c>
      <c r="N92" s="22">
        <v>0.19</v>
      </c>
      <c r="O92" s="21">
        <v>0.37</v>
      </c>
    </row>
    <row r="93" spans="1:15">
      <c r="A93" s="7" t="s">
        <v>111</v>
      </c>
      <c r="B93" s="8">
        <v>0</v>
      </c>
      <c r="C93" s="8">
        <v>0</v>
      </c>
      <c r="D93" s="8">
        <v>0</v>
      </c>
      <c r="E93" s="8">
        <v>0.15</v>
      </c>
      <c r="F93" s="8">
        <v>0</v>
      </c>
      <c r="G93" s="8">
        <v>0.3</v>
      </c>
      <c r="H93" s="8">
        <v>0</v>
      </c>
      <c r="I93" s="8">
        <v>0.2</v>
      </c>
      <c r="J93" s="8">
        <v>0.3</v>
      </c>
      <c r="K93" s="8">
        <v>0.05</v>
      </c>
      <c r="L93" s="8">
        <f t="shared" si="1"/>
        <v>1</v>
      </c>
      <c r="M93" s="21">
        <v>5</v>
      </c>
      <c r="N93" s="21">
        <v>25</v>
      </c>
      <c r="O93" s="21">
        <v>0.22</v>
      </c>
    </row>
    <row r="94" spans="1:15">
      <c r="A94" s="7" t="s">
        <v>112</v>
      </c>
      <c r="B94" s="8">
        <v>0.2</v>
      </c>
      <c r="C94" s="8">
        <v>0.35</v>
      </c>
      <c r="D94" s="8">
        <v>0</v>
      </c>
      <c r="E94" s="8">
        <v>0</v>
      </c>
      <c r="F94" s="8">
        <v>0.35</v>
      </c>
      <c r="G94" s="8">
        <v>0</v>
      </c>
      <c r="H94" s="8">
        <v>0</v>
      </c>
      <c r="I94" s="8">
        <v>0</v>
      </c>
      <c r="J94" s="8">
        <v>0</v>
      </c>
      <c r="K94" s="8">
        <v>0.1</v>
      </c>
      <c r="L94" s="8">
        <f t="shared" si="1"/>
        <v>1</v>
      </c>
      <c r="M94" s="20">
        <v>4.2000000000000003E-2</v>
      </c>
      <c r="N94" s="20">
        <v>6.9000000000000006E-2</v>
      </c>
      <c r="O94" s="21">
        <v>0.61</v>
      </c>
    </row>
    <row r="95" spans="1:15">
      <c r="A95" s="7" t="s">
        <v>113</v>
      </c>
      <c r="B95" s="8">
        <v>0</v>
      </c>
      <c r="C95" s="8">
        <v>0</v>
      </c>
      <c r="D95" s="8">
        <v>0</v>
      </c>
      <c r="E95" s="8">
        <v>1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0</v>
      </c>
      <c r="L95" s="8">
        <f t="shared" si="1"/>
        <v>1</v>
      </c>
      <c r="M95" s="22">
        <v>0.24</v>
      </c>
      <c r="N95" s="22">
        <v>0.35</v>
      </c>
      <c r="O95" s="21">
        <v>0</v>
      </c>
    </row>
    <row r="96" spans="1:15">
      <c r="A96" s="7" t="s">
        <v>114</v>
      </c>
      <c r="B96" s="8">
        <v>0</v>
      </c>
      <c r="C96" s="8">
        <v>0</v>
      </c>
      <c r="D96" s="8">
        <v>0</v>
      </c>
      <c r="E96" s="8">
        <v>0.25</v>
      </c>
      <c r="F96" s="8">
        <v>0.25</v>
      </c>
      <c r="G96" s="8">
        <v>0</v>
      </c>
      <c r="H96" s="8">
        <v>0.25</v>
      </c>
      <c r="I96" s="8">
        <v>0.25</v>
      </c>
      <c r="J96" s="8">
        <v>0</v>
      </c>
      <c r="K96" s="8">
        <v>0</v>
      </c>
      <c r="L96" s="8">
        <f t="shared" si="1"/>
        <v>1</v>
      </c>
      <c r="M96" s="22">
        <v>0.25</v>
      </c>
      <c r="N96" s="22">
        <v>0.2</v>
      </c>
      <c r="O96" s="21">
        <v>2</v>
      </c>
    </row>
    <row r="97" spans="1:15">
      <c r="A97" s="7" t="s">
        <v>115</v>
      </c>
      <c r="B97" s="8">
        <v>0</v>
      </c>
      <c r="C97" s="8">
        <v>0</v>
      </c>
      <c r="D97" s="8">
        <v>0</v>
      </c>
      <c r="E97" s="8">
        <v>0</v>
      </c>
      <c r="F97" s="8">
        <v>0</v>
      </c>
      <c r="G97" s="8">
        <v>0</v>
      </c>
      <c r="H97" s="8">
        <v>0</v>
      </c>
      <c r="I97" s="8">
        <v>0</v>
      </c>
      <c r="J97" s="8">
        <v>0</v>
      </c>
      <c r="K97" s="8">
        <v>1</v>
      </c>
      <c r="L97" s="8">
        <f t="shared" si="1"/>
        <v>1</v>
      </c>
      <c r="M97" s="21"/>
      <c r="N97" s="21"/>
      <c r="O97" s="21"/>
    </row>
    <row r="98" spans="1:15">
      <c r="A98" s="7" t="s">
        <v>116</v>
      </c>
      <c r="B98" s="8">
        <v>0.2</v>
      </c>
      <c r="C98" s="8">
        <v>0</v>
      </c>
      <c r="D98" s="8">
        <v>0.8</v>
      </c>
      <c r="E98" s="8">
        <v>0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>
        <f t="shared" si="1"/>
        <v>1</v>
      </c>
      <c r="M98" s="20">
        <v>3.7999999999999999E-2</v>
      </c>
      <c r="N98" s="20">
        <v>3.3000000000000002E-2</v>
      </c>
      <c r="O98" s="21">
        <v>1.2</v>
      </c>
    </row>
    <row r="99" spans="1:15">
      <c r="A99" s="7" t="s">
        <v>117</v>
      </c>
      <c r="B99" s="8">
        <v>0</v>
      </c>
      <c r="C99" s="8">
        <v>0</v>
      </c>
      <c r="D99" s="8">
        <v>0</v>
      </c>
      <c r="E99" s="8">
        <v>0.05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0.95</v>
      </c>
      <c r="L99" s="8">
        <f t="shared" si="1"/>
        <v>1</v>
      </c>
      <c r="M99" s="22">
        <v>0.1</v>
      </c>
      <c r="N99" s="22">
        <v>7.0000000000000007E-2</v>
      </c>
      <c r="O99" s="21">
        <v>1.4285699999999999</v>
      </c>
    </row>
    <row r="100" spans="1:15">
      <c r="A100" s="7" t="s">
        <v>118</v>
      </c>
      <c r="B100" s="8">
        <v>0.2</v>
      </c>
      <c r="C100" s="8">
        <v>0</v>
      </c>
      <c r="D100" s="8">
        <v>0.8</v>
      </c>
      <c r="E100" s="8">
        <v>0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0</v>
      </c>
      <c r="L100" s="8">
        <f t="shared" si="1"/>
        <v>1</v>
      </c>
      <c r="M100" s="20">
        <v>0.1212</v>
      </c>
      <c r="N100" s="20">
        <v>2.46E-2</v>
      </c>
      <c r="O100" s="21">
        <v>3</v>
      </c>
    </row>
    <row r="101" spans="1:15">
      <c r="A101" s="7" t="s">
        <v>119</v>
      </c>
      <c r="B101" s="8">
        <v>0</v>
      </c>
      <c r="C101" s="8">
        <v>0</v>
      </c>
      <c r="D101" s="8">
        <v>0</v>
      </c>
      <c r="E101" s="8">
        <v>0.25</v>
      </c>
      <c r="F101" s="8">
        <v>0</v>
      </c>
      <c r="G101" s="8">
        <v>0.5</v>
      </c>
      <c r="H101" s="8">
        <v>0.2</v>
      </c>
      <c r="I101" s="8">
        <v>0.05</v>
      </c>
      <c r="J101" s="8">
        <v>0</v>
      </c>
      <c r="K101" s="8">
        <v>0</v>
      </c>
      <c r="L101" s="8">
        <f t="shared" si="1"/>
        <v>1</v>
      </c>
      <c r="M101" s="22">
        <v>0.1</v>
      </c>
      <c r="N101" s="22">
        <v>0.15</v>
      </c>
      <c r="O101" s="21">
        <v>0.67</v>
      </c>
    </row>
    <row r="102" spans="1:15">
      <c r="A102" s="7" t="s">
        <v>120</v>
      </c>
      <c r="B102" s="8">
        <v>0</v>
      </c>
      <c r="C102" s="8">
        <v>0</v>
      </c>
      <c r="D102" s="8">
        <v>0</v>
      </c>
      <c r="E102" s="8">
        <v>0.5</v>
      </c>
      <c r="F102" s="8">
        <v>0</v>
      </c>
      <c r="G102" s="8">
        <v>0.5</v>
      </c>
      <c r="H102" s="8">
        <v>0</v>
      </c>
      <c r="I102" s="8">
        <v>0</v>
      </c>
      <c r="J102" s="8">
        <v>0</v>
      </c>
      <c r="K102" s="8">
        <v>0</v>
      </c>
      <c r="L102" s="8">
        <f t="shared" si="1"/>
        <v>1</v>
      </c>
      <c r="M102" s="21" t="s">
        <v>150</v>
      </c>
      <c r="N102" s="21">
        <v>8.4699999999999998E-2</v>
      </c>
      <c r="O102" s="21">
        <v>4.2679999999999998</v>
      </c>
    </row>
    <row r="103" spans="1:15">
      <c r="A103" s="7" t="s">
        <v>121</v>
      </c>
      <c r="B103" s="8">
        <v>0.05</v>
      </c>
      <c r="C103" s="8">
        <v>0.05</v>
      </c>
      <c r="D103" s="8">
        <v>0.18</v>
      </c>
      <c r="E103" s="8">
        <v>0.02</v>
      </c>
      <c r="F103" s="8">
        <v>0.03</v>
      </c>
      <c r="G103" s="8">
        <v>0.35</v>
      </c>
      <c r="H103" s="8">
        <v>0.2</v>
      </c>
      <c r="I103" s="8">
        <v>0.05</v>
      </c>
      <c r="J103" s="8">
        <v>0.05</v>
      </c>
      <c r="K103" s="8">
        <v>0.02</v>
      </c>
      <c r="L103" s="8">
        <f t="shared" si="1"/>
        <v>1.0000000000000002</v>
      </c>
      <c r="M103" s="22">
        <v>1</v>
      </c>
      <c r="N103" s="22">
        <v>0.12</v>
      </c>
      <c r="O103" s="21">
        <v>5</v>
      </c>
    </row>
    <row r="104" spans="1:15">
      <c r="A104" s="7" t="s">
        <v>122</v>
      </c>
      <c r="B104" s="8">
        <v>0.2</v>
      </c>
      <c r="C104" s="8">
        <v>0</v>
      </c>
      <c r="D104" s="8">
        <v>0.8</v>
      </c>
      <c r="E104" s="8">
        <v>0</v>
      </c>
      <c r="F104" s="8">
        <v>0</v>
      </c>
      <c r="G104" s="8">
        <v>0</v>
      </c>
      <c r="H104" s="8">
        <v>0</v>
      </c>
      <c r="I104" s="8">
        <v>0</v>
      </c>
      <c r="J104" s="8">
        <v>0</v>
      </c>
      <c r="K104" s="8">
        <v>0</v>
      </c>
      <c r="L104" s="8">
        <f t="shared" si="1"/>
        <v>1</v>
      </c>
      <c r="M104" s="22">
        <v>0.02</v>
      </c>
      <c r="N104" s="20">
        <v>1.2E-2</v>
      </c>
      <c r="O104" s="21">
        <v>0.7</v>
      </c>
    </row>
    <row r="105" spans="1:15">
      <c r="A105" s="7" t="s">
        <v>123</v>
      </c>
      <c r="B105" s="8">
        <v>0</v>
      </c>
      <c r="C105" s="8">
        <v>0</v>
      </c>
      <c r="D105" s="8">
        <v>0</v>
      </c>
      <c r="E105" s="8">
        <v>1</v>
      </c>
      <c r="F105" s="8">
        <v>0</v>
      </c>
      <c r="G105" s="8">
        <v>0</v>
      </c>
      <c r="H105" s="8">
        <v>0</v>
      </c>
      <c r="I105" s="8">
        <v>0</v>
      </c>
      <c r="J105" s="8">
        <v>0</v>
      </c>
      <c r="K105" s="8">
        <v>0</v>
      </c>
      <c r="L105" s="8">
        <f t="shared" si="1"/>
        <v>1</v>
      </c>
      <c r="M105" s="22">
        <v>0.14000000000000001</v>
      </c>
      <c r="N105" s="22">
        <v>0.25</v>
      </c>
      <c r="O105" s="21">
        <v>1.5</v>
      </c>
    </row>
    <row r="106" spans="1:15">
      <c r="A106" s="7" t="s">
        <v>124</v>
      </c>
      <c r="B106" s="8">
        <v>0</v>
      </c>
      <c r="C106" s="8">
        <v>0.03</v>
      </c>
      <c r="D106" s="8">
        <v>0</v>
      </c>
      <c r="E106" s="8">
        <v>0.38</v>
      </c>
      <c r="F106" s="8">
        <v>0.24</v>
      </c>
      <c r="G106" s="8">
        <v>0</v>
      </c>
      <c r="H106" s="8">
        <v>0</v>
      </c>
      <c r="I106" s="8">
        <v>0.11</v>
      </c>
      <c r="J106" s="8">
        <v>7.0000000000000007E-2</v>
      </c>
      <c r="K106" s="8">
        <v>0.17</v>
      </c>
      <c r="L106" s="8">
        <f t="shared" si="1"/>
        <v>1</v>
      </c>
      <c r="M106" s="20">
        <v>0.112</v>
      </c>
      <c r="N106" s="20">
        <v>7.9000000000000001E-2</v>
      </c>
      <c r="O106" s="21">
        <v>1.54</v>
      </c>
    </row>
    <row r="107" spans="1:15">
      <c r="A107" s="7" t="s">
        <v>125</v>
      </c>
      <c r="B107" s="8">
        <v>0.11</v>
      </c>
      <c r="C107" s="8">
        <v>0.19</v>
      </c>
      <c r="D107" s="8">
        <v>0.2</v>
      </c>
      <c r="E107" s="8">
        <v>0.5</v>
      </c>
      <c r="F107" s="8">
        <v>0</v>
      </c>
      <c r="G107" s="8">
        <v>0</v>
      </c>
      <c r="H107" s="8">
        <v>0</v>
      </c>
      <c r="I107" s="8">
        <v>0</v>
      </c>
      <c r="J107" s="8">
        <v>0</v>
      </c>
      <c r="K107" s="8">
        <v>0</v>
      </c>
      <c r="L107" s="8">
        <f t="shared" si="1"/>
        <v>1</v>
      </c>
      <c r="M107" s="22">
        <v>0.2</v>
      </c>
      <c r="N107" s="22">
        <v>0</v>
      </c>
      <c r="O107" s="21">
        <v>1.25</v>
      </c>
    </row>
    <row r="108" spans="1:15">
      <c r="A108" s="7" t="s">
        <v>126</v>
      </c>
      <c r="B108" s="8">
        <v>0</v>
      </c>
      <c r="C108" s="8">
        <v>0.13</v>
      </c>
      <c r="D108" s="8">
        <v>0.54</v>
      </c>
      <c r="E108" s="8">
        <v>0.05</v>
      </c>
      <c r="F108" s="8">
        <v>0</v>
      </c>
      <c r="G108" s="8">
        <v>0.18</v>
      </c>
      <c r="H108" s="8">
        <v>0.05</v>
      </c>
      <c r="I108" s="8">
        <v>0</v>
      </c>
      <c r="J108" s="8">
        <v>0.05</v>
      </c>
      <c r="K108" s="8">
        <v>0</v>
      </c>
      <c r="L108" s="8">
        <f t="shared" si="1"/>
        <v>1.0000000000000002</v>
      </c>
      <c r="M108" s="20">
        <v>6.6000000000000003E-2</v>
      </c>
      <c r="N108" s="20">
        <v>3.3000000000000002E-2</v>
      </c>
      <c r="O108" s="21">
        <v>2</v>
      </c>
    </row>
    <row r="109" spans="1:15">
      <c r="A109" s="7" t="s">
        <v>127</v>
      </c>
      <c r="B109" s="8">
        <v>0.2</v>
      </c>
      <c r="C109" s="8">
        <v>0.3</v>
      </c>
      <c r="D109" s="8">
        <v>0.39</v>
      </c>
      <c r="E109" s="8">
        <v>0</v>
      </c>
      <c r="F109" s="8">
        <v>0</v>
      </c>
      <c r="G109" s="8">
        <v>0</v>
      </c>
      <c r="H109" s="8">
        <v>0</v>
      </c>
      <c r="I109" s="8">
        <v>0</v>
      </c>
      <c r="J109" s="8">
        <v>0</v>
      </c>
      <c r="K109" s="8">
        <v>0.11</v>
      </c>
      <c r="L109" s="8">
        <f t="shared" si="1"/>
        <v>1</v>
      </c>
      <c r="M109" s="20">
        <v>0.03</v>
      </c>
      <c r="N109" s="20">
        <v>3.5999999999999997E-2</v>
      </c>
      <c r="O109" s="21">
        <v>1.2</v>
      </c>
    </row>
    <row r="110" spans="1:15">
      <c r="A110" s="7" t="s">
        <v>128</v>
      </c>
      <c r="B110" s="8">
        <v>0.2</v>
      </c>
      <c r="C110" s="8">
        <v>0.03</v>
      </c>
      <c r="D110" s="8">
        <v>0.77</v>
      </c>
      <c r="E110" s="8">
        <v>0</v>
      </c>
      <c r="F110" s="8">
        <v>0</v>
      </c>
      <c r="G110" s="8">
        <v>0</v>
      </c>
      <c r="H110" s="8">
        <v>0</v>
      </c>
      <c r="I110" s="8">
        <v>0</v>
      </c>
      <c r="J110" s="8">
        <v>0</v>
      </c>
      <c r="K110" s="8">
        <v>0</v>
      </c>
      <c r="L110" s="8">
        <f t="shared" si="1"/>
        <v>1</v>
      </c>
      <c r="M110" s="20">
        <v>1.8499999999999999E-2</v>
      </c>
      <c r="N110" s="20">
        <v>3.6999999999999998E-2</v>
      </c>
      <c r="O110" s="21">
        <v>0.5</v>
      </c>
    </row>
    <row r="111" spans="1:15">
      <c r="A111" s="7" t="s">
        <v>129</v>
      </c>
      <c r="B111" s="8">
        <v>0.2</v>
      </c>
      <c r="C111" s="8">
        <v>0.3</v>
      </c>
      <c r="D111" s="8">
        <v>0</v>
      </c>
      <c r="E111" s="8">
        <v>0.2</v>
      </c>
      <c r="F111" s="8">
        <v>0</v>
      </c>
      <c r="G111" s="8">
        <v>0.1</v>
      </c>
      <c r="H111" s="8">
        <v>0</v>
      </c>
      <c r="I111" s="8">
        <v>0</v>
      </c>
      <c r="J111" s="8">
        <v>0.1</v>
      </c>
      <c r="K111" s="8">
        <v>0.1</v>
      </c>
      <c r="L111" s="8">
        <f t="shared" si="1"/>
        <v>0.99999999999999989</v>
      </c>
      <c r="M111" s="20">
        <v>0.05</v>
      </c>
      <c r="N111" s="20">
        <v>0.1</v>
      </c>
      <c r="O111" s="21">
        <v>0.5</v>
      </c>
    </row>
    <row r="112" spans="1:15">
      <c r="A112" s="7" t="s">
        <v>130</v>
      </c>
      <c r="B112" s="8">
        <v>0</v>
      </c>
      <c r="C112" s="8">
        <v>0</v>
      </c>
      <c r="D112" s="8">
        <v>0.55000000000000004</v>
      </c>
      <c r="E112" s="8">
        <v>0.2</v>
      </c>
      <c r="F112" s="8">
        <v>0.05</v>
      </c>
      <c r="G112" s="8">
        <v>0.1</v>
      </c>
      <c r="H112" s="8">
        <v>0</v>
      </c>
      <c r="I112" s="8">
        <v>0</v>
      </c>
      <c r="J112" s="8">
        <v>0.1</v>
      </c>
      <c r="K112" s="8">
        <v>0</v>
      </c>
      <c r="L112" s="8">
        <f t="shared" si="1"/>
        <v>1</v>
      </c>
      <c r="M112" s="22">
        <v>0.02</v>
      </c>
      <c r="N112" s="22">
        <v>0.08</v>
      </c>
      <c r="O112" s="21">
        <v>0.5</v>
      </c>
    </row>
    <row r="113" spans="1:15">
      <c r="A113" s="7" t="s">
        <v>131</v>
      </c>
      <c r="B113" s="8">
        <v>0.2</v>
      </c>
      <c r="C113" s="8">
        <v>0</v>
      </c>
      <c r="D113" s="8">
        <v>0.8</v>
      </c>
      <c r="E113" s="8">
        <v>0</v>
      </c>
      <c r="F113" s="8">
        <v>0</v>
      </c>
      <c r="G113" s="8">
        <v>0</v>
      </c>
      <c r="H113" s="8">
        <v>0</v>
      </c>
      <c r="I113" s="8">
        <v>0</v>
      </c>
      <c r="J113" s="8">
        <v>0</v>
      </c>
      <c r="K113" s="8">
        <v>0</v>
      </c>
      <c r="L113" s="8">
        <f t="shared" si="1"/>
        <v>1</v>
      </c>
      <c r="M113" s="20">
        <v>3.5000000000000003E-2</v>
      </c>
      <c r="N113" s="20">
        <v>3.5000000000000003E-2</v>
      </c>
      <c r="O113" s="21">
        <v>1</v>
      </c>
    </row>
    <row r="114" spans="1:15">
      <c r="A114" s="7" t="s">
        <v>132</v>
      </c>
      <c r="B114" s="8">
        <v>0.13</v>
      </c>
      <c r="C114" s="8">
        <v>0.04</v>
      </c>
      <c r="D114" s="8">
        <v>0.66</v>
      </c>
      <c r="E114" s="8">
        <v>0.01</v>
      </c>
      <c r="F114" s="8">
        <v>0.01</v>
      </c>
      <c r="G114" s="8">
        <v>0.06</v>
      </c>
      <c r="H114" s="8">
        <v>0</v>
      </c>
      <c r="I114" s="8">
        <v>0.06</v>
      </c>
      <c r="J114" s="8">
        <v>0</v>
      </c>
      <c r="K114" s="8">
        <v>0.03</v>
      </c>
      <c r="L114" s="8">
        <f t="shared" si="1"/>
        <v>1.0000000000000002</v>
      </c>
      <c r="M114" s="20">
        <v>2.8000000000000001E-2</v>
      </c>
      <c r="N114" s="20">
        <v>0.06</v>
      </c>
      <c r="O114" s="21">
        <v>0.5</v>
      </c>
    </row>
    <row r="115" spans="1:15">
      <c r="A115" s="7" t="s">
        <v>133</v>
      </c>
      <c r="B115" s="8">
        <v>0.1</v>
      </c>
      <c r="C115" s="8">
        <v>0.1</v>
      </c>
      <c r="D115" s="8">
        <v>0.1</v>
      </c>
      <c r="E115" s="8">
        <v>0.15</v>
      </c>
      <c r="F115" s="8">
        <v>0</v>
      </c>
      <c r="G115" s="8">
        <v>0.2</v>
      </c>
      <c r="H115" s="8">
        <v>7.0000000000000007E-2</v>
      </c>
      <c r="I115" s="8">
        <v>0.1</v>
      </c>
      <c r="J115" s="8">
        <v>0.06</v>
      </c>
      <c r="K115" s="8">
        <v>0.12</v>
      </c>
      <c r="L115" s="8">
        <f t="shared" si="1"/>
        <v>1</v>
      </c>
      <c r="M115" s="22">
        <v>0.1</v>
      </c>
      <c r="N115" s="22">
        <v>0.16</v>
      </c>
      <c r="O115" s="20">
        <v>0.625</v>
      </c>
    </row>
    <row r="116" spans="1:15">
      <c r="A116" s="7" t="s">
        <v>134</v>
      </c>
      <c r="B116" s="8">
        <v>0</v>
      </c>
      <c r="C116" s="8">
        <v>0.25</v>
      </c>
      <c r="D116" s="8">
        <v>0.25</v>
      </c>
      <c r="E116" s="8">
        <v>0.25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0.25</v>
      </c>
      <c r="L116" s="8">
        <f t="shared" si="1"/>
        <v>1</v>
      </c>
      <c r="M116" s="22">
        <v>0.08</v>
      </c>
      <c r="N116" s="22">
        <v>0.12</v>
      </c>
      <c r="O116" s="21">
        <v>0.9</v>
      </c>
    </row>
    <row r="117" spans="1:15">
      <c r="A117" s="7" t="s">
        <v>135</v>
      </c>
      <c r="B117" s="8">
        <v>0</v>
      </c>
      <c r="C117" s="8">
        <v>0</v>
      </c>
      <c r="D117" s="8">
        <v>0</v>
      </c>
      <c r="E117" s="8">
        <v>0</v>
      </c>
      <c r="F117" s="8">
        <v>0.1</v>
      </c>
      <c r="G117" s="8">
        <v>0.2</v>
      </c>
      <c r="H117" s="8">
        <v>0.2</v>
      </c>
      <c r="I117" s="8">
        <v>0.2</v>
      </c>
      <c r="J117" s="8">
        <v>0.1</v>
      </c>
      <c r="K117" s="8">
        <v>0.2</v>
      </c>
      <c r="L117" s="8">
        <f t="shared" si="1"/>
        <v>1</v>
      </c>
      <c r="M117" s="21"/>
      <c r="N117" s="21"/>
      <c r="O117" s="21"/>
    </row>
    <row r="118" spans="1:15">
      <c r="A118" s="7" t="s">
        <v>136</v>
      </c>
      <c r="B118" s="8">
        <v>0.2</v>
      </c>
      <c r="C118" s="8">
        <v>0</v>
      </c>
      <c r="D118" s="8">
        <v>0.6</v>
      </c>
      <c r="E118" s="8">
        <v>0</v>
      </c>
      <c r="F118" s="8">
        <v>0</v>
      </c>
      <c r="G118" s="8">
        <v>0.1</v>
      </c>
      <c r="H118" s="8">
        <v>0</v>
      </c>
      <c r="I118" s="8">
        <v>0.1</v>
      </c>
      <c r="J118" s="8">
        <v>0</v>
      </c>
      <c r="K118" s="8">
        <v>0</v>
      </c>
      <c r="L118" s="8">
        <f t="shared" si="1"/>
        <v>1</v>
      </c>
      <c r="M118" s="22">
        <v>0.05</v>
      </c>
      <c r="N118" s="21">
        <v>0.12</v>
      </c>
      <c r="O118" s="21">
        <v>0.41</v>
      </c>
    </row>
    <row r="119" spans="1:15">
      <c r="A119" s="7" t="s">
        <v>137</v>
      </c>
      <c r="B119" s="8">
        <v>0</v>
      </c>
      <c r="C119" s="8">
        <v>0.9</v>
      </c>
      <c r="D119" s="8">
        <v>0</v>
      </c>
      <c r="E119" s="8">
        <v>0</v>
      </c>
      <c r="F119" s="8">
        <v>0</v>
      </c>
      <c r="G119" s="8">
        <v>0</v>
      </c>
      <c r="H119" s="8">
        <v>0</v>
      </c>
      <c r="I119" s="8">
        <v>0</v>
      </c>
      <c r="J119" s="8">
        <v>0</v>
      </c>
      <c r="K119" s="8">
        <v>0.1</v>
      </c>
      <c r="L119" s="8">
        <f t="shared" si="1"/>
        <v>1</v>
      </c>
      <c r="M119" s="22">
        <v>0.08</v>
      </c>
      <c r="N119" s="20">
        <v>6.5000000000000002E-2</v>
      </c>
      <c r="O119" s="21">
        <v>1.23</v>
      </c>
    </row>
    <row r="120" spans="1:15"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7"/>
      <c r="N120" s="7"/>
      <c r="O120" s="7"/>
    </row>
    <row r="121" spans="1:15"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7"/>
      <c r="N121" s="7"/>
      <c r="O121" s="7"/>
    </row>
    <row r="122" spans="1:15"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7"/>
      <c r="N122" s="7"/>
      <c r="O122" s="7"/>
    </row>
    <row r="123" spans="1:15"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7"/>
      <c r="N123" s="7"/>
      <c r="O123" s="7"/>
    </row>
    <row r="124" spans="1:15"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7"/>
      <c r="N124" s="7"/>
      <c r="O124" s="7"/>
    </row>
    <row r="125" spans="1:15"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7"/>
      <c r="N125" s="7"/>
      <c r="O125" s="7"/>
    </row>
    <row r="126" spans="1:15"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</row>
    <row r="127" spans="1:15"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</row>
    <row r="128" spans="1:15"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</row>
    <row r="129" spans="2:12"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</row>
    <row r="130" spans="2:12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</row>
    <row r="131" spans="2:12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</row>
    <row r="132" spans="2:12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</row>
    <row r="133" spans="2:12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</row>
    <row r="134" spans="2:12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</row>
    <row r="135" spans="2:12"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</row>
    <row r="136" spans="2:12"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</row>
    <row r="137" spans="2:12"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</row>
    <row r="138" spans="2:12"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</row>
    <row r="139" spans="2:12"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</row>
    <row r="140" spans="2:12"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</row>
    <row r="141" spans="2:12"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</row>
    <row r="142" spans="2:12"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</row>
    <row r="143" spans="2:12"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</row>
    <row r="144" spans="2:12"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</row>
    <row r="145" spans="2:12"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</row>
    <row r="146" spans="2:12"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</row>
    <row r="147" spans="2:12"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</row>
    <row r="148" spans="2:12"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</row>
    <row r="149" spans="2:12"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</row>
    <row r="150" spans="2:12"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</row>
    <row r="151" spans="2:12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</row>
    <row r="152" spans="2:12"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</row>
    <row r="153" spans="2:12"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</row>
    <row r="154" spans="2:12"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</row>
    <row r="155" spans="2:12"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</row>
    <row r="156" spans="2:12"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</row>
    <row r="157" spans="2:12"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</row>
    <row r="158" spans="2:12"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</row>
    <row r="159" spans="2:12"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</row>
    <row r="160" spans="2:12"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</row>
    <row r="161" spans="2:12"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</row>
    <row r="162" spans="2:12"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</row>
    <row r="163" spans="2:12"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</row>
    <row r="164" spans="2:12"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</row>
    <row r="165" spans="2:12"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</row>
    <row r="166" spans="2:12"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</row>
    <row r="167" spans="2:12"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</row>
    <row r="168" spans="2:12"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</row>
    <row r="169" spans="2:12"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</row>
    <row r="170" spans="2:12"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</row>
    <row r="171" spans="2:12"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</row>
    <row r="172" spans="2:12"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</row>
    <row r="173" spans="2:12"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</row>
    <row r="174" spans="2:12"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</row>
    <row r="175" spans="2:12"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</row>
    <row r="176" spans="2:12"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</row>
    <row r="177" spans="2:12"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</row>
    <row r="178" spans="2:12"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</row>
    <row r="179" spans="2:12"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</row>
    <row r="180" spans="2:12"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</row>
    <row r="181" spans="2:12"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</row>
    <row r="182" spans="2:12"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</row>
    <row r="183" spans="2:12"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</row>
    <row r="184" spans="2:12"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</row>
    <row r="185" spans="2:12"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</row>
    <row r="186" spans="2:12"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</row>
    <row r="187" spans="2:12"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</row>
    <row r="188" spans="2:12"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</row>
    <row r="189" spans="2:12"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</row>
    <row r="190" spans="2:12"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</row>
    <row r="191" spans="2:12"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</row>
    <row r="192" spans="2:12"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</row>
    <row r="193" spans="2:12"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</row>
    <row r="194" spans="2:12"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</row>
    <row r="195" spans="2:12"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</row>
    <row r="196" spans="2:12"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</row>
    <row r="197" spans="2:12"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</row>
    <row r="198" spans="2:12"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</row>
    <row r="199" spans="2:12"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</row>
    <row r="200" spans="2:12"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</row>
    <row r="201" spans="2:12"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</row>
    <row r="202" spans="2:12"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</row>
    <row r="203" spans="2:12"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</row>
    <row r="204" spans="2:12"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</row>
    <row r="205" spans="2:12"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</row>
    <row r="206" spans="2:12"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</row>
    <row r="207" spans="2:12"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</row>
    <row r="208" spans="2:12"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</row>
    <row r="209" spans="2:12"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</row>
    <row r="210" spans="2:12"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</row>
    <row r="211" spans="2:12"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</row>
    <row r="212" spans="2:12"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</row>
    <row r="213" spans="2:12"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</row>
    <row r="214" spans="2:12"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</row>
    <row r="215" spans="2:12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</row>
    <row r="216" spans="2:12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</row>
    <row r="217" spans="2:12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</row>
    <row r="218" spans="2:12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</row>
    <row r="219" spans="2:12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</row>
    <row r="220" spans="2:12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</row>
    <row r="221" spans="2:12"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</row>
    <row r="222" spans="2:12"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</row>
    <row r="223" spans="2:12"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</row>
    <row r="224" spans="2:12"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</row>
    <row r="225" spans="2:12"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</row>
    <row r="226" spans="2:12"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</row>
    <row r="227" spans="2:12"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</row>
    <row r="228" spans="2:12"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</row>
    <row r="229" spans="2:12"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</row>
    <row r="230" spans="2:12"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</row>
    <row r="231" spans="2:12"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</row>
    <row r="232" spans="2:12"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</row>
    <row r="233" spans="2:12"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</row>
    <row r="234" spans="2:12"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</row>
    <row r="235" spans="2:12"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</row>
    <row r="236" spans="2:12"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</row>
    <row r="237" spans="2:12"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</row>
    <row r="238" spans="2:12"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</row>
    <row r="239" spans="2:12"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</row>
    <row r="240" spans="2:12"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</row>
    <row r="241" spans="2:12"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</row>
    <row r="242" spans="2:12"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</row>
    <row r="243" spans="2:12"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</row>
    <row r="244" spans="2:12"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</row>
    <row r="245" spans="2:12"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</row>
    <row r="246" spans="2:12"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</row>
    <row r="247" spans="2:12"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</row>
    <row r="248" spans="2:12"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</row>
    <row r="249" spans="2:12"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</row>
    <row r="250" spans="2:12"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</row>
    <row r="251" spans="2:12"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</row>
    <row r="252" spans="2:12"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</row>
    <row r="253" spans="2:12"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</row>
    <row r="254" spans="2:12"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</row>
    <row r="255" spans="2:12"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</row>
    <row r="256" spans="2:12"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</row>
    <row r="257" spans="2:12"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</row>
    <row r="258" spans="2:12"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</row>
    <row r="259" spans="2:12"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</row>
    <row r="260" spans="2:12"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</row>
    <row r="261" spans="2:12"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</row>
    <row r="262" spans="2:12"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</row>
    <row r="263" spans="2:12"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</row>
    <row r="264" spans="2:12"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</row>
    <row r="265" spans="2:12"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</row>
    <row r="266" spans="2:12"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</row>
    <row r="267" spans="2:12"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</row>
    <row r="268" spans="2:12"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</row>
    <row r="269" spans="2:12"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</row>
    <row r="270" spans="2:12"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</row>
    <row r="271" spans="2:12"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</row>
    <row r="272" spans="2:12"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</row>
    <row r="273" spans="2:12"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</row>
    <row r="274" spans="2:12"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</row>
    <row r="275" spans="2:12"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</row>
    <row r="276" spans="2:12"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</row>
    <row r="277" spans="2:12"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</row>
    <row r="278" spans="2:12"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</row>
    <row r="279" spans="2:12"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</row>
    <row r="280" spans="2:12"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</row>
    <row r="281" spans="2:12"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</row>
    <row r="282" spans="2:12"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</row>
    <row r="283" spans="2:12"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</row>
    <row r="284" spans="2:12"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</row>
    <row r="285" spans="2:12"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</row>
    <row r="286" spans="2:12"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</row>
    <row r="287" spans="2:12"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</row>
    <row r="288" spans="2:12"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</row>
    <row r="289" spans="2:12"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</row>
    <row r="290" spans="2:12"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</row>
    <row r="291" spans="2:12"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</row>
    <row r="292" spans="2:12"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</row>
    <row r="293" spans="2:12"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</row>
    <row r="294" spans="2:12"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</row>
    <row r="295" spans="2:12"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</row>
    <row r="296" spans="2:12"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</row>
    <row r="297" spans="2:12"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</row>
    <row r="298" spans="2:12"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</row>
    <row r="299" spans="2:12"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</row>
    <row r="300" spans="2:12"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</row>
    <row r="301" spans="2:12"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</row>
    <row r="302" spans="2:12"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</row>
    <row r="303" spans="2:12"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</row>
    <row r="304" spans="2:12"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</row>
    <row r="305" spans="2:12"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</row>
    <row r="306" spans="2:12"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</row>
    <row r="307" spans="2:12"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</row>
    <row r="308" spans="2:12"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</row>
    <row r="309" spans="2:12"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</row>
    <row r="310" spans="2:12"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</row>
    <row r="311" spans="2:12"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</row>
    <row r="312" spans="2:12"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</row>
    <row r="313" spans="2:12"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</row>
    <row r="314" spans="2:12"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</row>
    <row r="315" spans="2:12"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</row>
    <row r="316" spans="2:12"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</row>
    <row r="317" spans="2:12"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</row>
    <row r="318" spans="2:12"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</row>
    <row r="319" spans="2:12"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</row>
    <row r="320" spans="2:12"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</row>
    <row r="321" spans="2:12"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</row>
    <row r="322" spans="2:12"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K27"/>
  <sheetViews>
    <sheetView workbookViewId="0">
      <selection activeCell="A2" sqref="A2"/>
    </sheetView>
  </sheetViews>
  <sheetFormatPr defaultRowHeight="23.25"/>
  <cols>
    <col min="1" max="1" width="5.3828125" style="7" customWidth="1"/>
    <col min="2" max="11" width="2.4609375" style="7" customWidth="1"/>
  </cols>
  <sheetData>
    <row r="1" spans="1:11" s="14" customFormat="1" ht="31.5">
      <c r="A1" s="12" t="s">
        <v>18</v>
      </c>
      <c r="B1" s="17" t="s">
        <v>7</v>
      </c>
      <c r="C1" s="17" t="s">
        <v>8</v>
      </c>
      <c r="D1" s="17" t="s">
        <v>9</v>
      </c>
      <c r="E1" s="17" t="s">
        <v>10</v>
      </c>
      <c r="F1" s="17" t="s">
        <v>11</v>
      </c>
      <c r="G1" s="17" t="s">
        <v>12</v>
      </c>
      <c r="H1" s="17" t="s">
        <v>13</v>
      </c>
      <c r="I1" s="17" t="s">
        <v>14</v>
      </c>
      <c r="J1" s="17" t="s">
        <v>15</v>
      </c>
      <c r="K1" s="17" t="s">
        <v>16</v>
      </c>
    </row>
    <row r="2" spans="1:11">
      <c r="A2" s="9">
        <v>41376</v>
      </c>
      <c r="B2" s="6">
        <v>1.0003987240829346</v>
      </c>
      <c r="C2" s="6">
        <v>0.99599214788156376</v>
      </c>
      <c r="D2" s="6">
        <v>0.99940319885414186</v>
      </c>
      <c r="E2" s="6">
        <v>1.0241652021089629</v>
      </c>
      <c r="F2" s="6">
        <v>0.99062617172853396</v>
      </c>
      <c r="G2" s="6">
        <v>1.0222611305652827</v>
      </c>
      <c r="H2" s="6">
        <v>1.0279053939084566</v>
      </c>
      <c r="I2" s="6">
        <v>1.0064888248017305</v>
      </c>
      <c r="J2" s="6">
        <v>1.0228628230616303</v>
      </c>
      <c r="K2" s="6">
        <v>0.94201950134153511</v>
      </c>
    </row>
    <row r="3" spans="1:11">
      <c r="A3" s="9">
        <v>41383</v>
      </c>
      <c r="B3" s="6">
        <v>1.0003985651654046</v>
      </c>
      <c r="C3" s="6">
        <v>0.99482631189948267</v>
      </c>
      <c r="D3" s="6">
        <v>1.0010748835542815</v>
      </c>
      <c r="E3" s="6">
        <v>0.99785499785499798</v>
      </c>
      <c r="F3" s="6">
        <v>0.97388342165026487</v>
      </c>
      <c r="G3" s="6">
        <v>0.97846831416687063</v>
      </c>
      <c r="H3" s="6">
        <v>0.97831484853501083</v>
      </c>
      <c r="I3" s="6">
        <v>0.99426934097421193</v>
      </c>
      <c r="J3" s="6">
        <v>0.97939747327502424</v>
      </c>
      <c r="K3" s="6">
        <v>0.94109065647794377</v>
      </c>
    </row>
    <row r="4" spans="1:11">
      <c r="A4" s="9">
        <v>41390</v>
      </c>
      <c r="B4" s="6">
        <v>1</v>
      </c>
      <c r="C4" s="6">
        <v>1.0090804028396896</v>
      </c>
      <c r="D4" s="6">
        <v>1.0015509424958244</v>
      </c>
      <c r="E4" s="6">
        <v>1.0012897678417885</v>
      </c>
      <c r="F4" s="6">
        <v>1.0151574038087836</v>
      </c>
      <c r="G4" s="6">
        <v>1.0188797199299824</v>
      </c>
      <c r="H4" s="6">
        <v>1.0335025380710658</v>
      </c>
      <c r="I4" s="6">
        <v>1.0144092219020173</v>
      </c>
      <c r="J4" s="6">
        <v>1.0224250843421314</v>
      </c>
      <c r="K4" s="6">
        <v>1.0401564922122979</v>
      </c>
    </row>
    <row r="5" spans="1:11">
      <c r="A5" s="9">
        <v>41397</v>
      </c>
      <c r="B5" s="6">
        <v>1.0005976095617528</v>
      </c>
      <c r="C5" s="6">
        <v>0.98862892670157065</v>
      </c>
      <c r="D5" s="6">
        <v>0.99797498511018456</v>
      </c>
      <c r="E5" s="6">
        <v>1.023829969944182</v>
      </c>
      <c r="F5" s="6">
        <v>1.0114854517611027</v>
      </c>
      <c r="G5" s="6">
        <v>1.01902073874095</v>
      </c>
      <c r="H5" s="6">
        <v>1.024066797642436</v>
      </c>
      <c r="I5" s="6">
        <v>1.0303030303030303</v>
      </c>
      <c r="J5" s="6">
        <v>1.0219332298136645</v>
      </c>
      <c r="K5" s="6">
        <v>1.0083741395216805</v>
      </c>
    </row>
    <row r="6" spans="1:11">
      <c r="A6" s="9">
        <v>41404</v>
      </c>
      <c r="B6" s="6">
        <v>1.0003981684252439</v>
      </c>
      <c r="C6" s="6">
        <v>0.99304923458833272</v>
      </c>
      <c r="D6" s="6">
        <v>0.99582239197899269</v>
      </c>
      <c r="E6" s="6">
        <v>0.99748374921367167</v>
      </c>
      <c r="F6" s="6">
        <v>0.99735049205147619</v>
      </c>
      <c r="G6" s="6">
        <v>1.0151734104046242</v>
      </c>
      <c r="H6" s="6">
        <v>1.002238209432454</v>
      </c>
      <c r="I6" s="6">
        <v>1.0011488970588234</v>
      </c>
      <c r="J6" s="6">
        <v>1.0089268755935423</v>
      </c>
      <c r="K6" s="6">
        <v>0.9824758955591526</v>
      </c>
    </row>
    <row r="7" spans="1:11">
      <c r="A7" s="9">
        <v>41411</v>
      </c>
      <c r="B7" s="6">
        <v>1.0001990049751244</v>
      </c>
      <c r="C7" s="6">
        <v>0.99091742354803769</v>
      </c>
      <c r="D7" s="6">
        <v>0.99748291981301684</v>
      </c>
      <c r="E7" s="6">
        <v>1.0063064956905612</v>
      </c>
      <c r="F7" s="6">
        <v>0.99354838709677418</v>
      </c>
      <c r="G7" s="6">
        <v>1.0211150652431791</v>
      </c>
      <c r="H7" s="6">
        <v>1.0057425426702824</v>
      </c>
      <c r="I7" s="6">
        <v>0.99655726417259582</v>
      </c>
      <c r="J7" s="6">
        <v>1.0120481927710843</v>
      </c>
      <c r="K7" s="6">
        <v>0.93889684813753582</v>
      </c>
    </row>
    <row r="8" spans="1:11">
      <c r="A8" s="9">
        <v>41418</v>
      </c>
      <c r="B8" s="6">
        <v>1.0003979307600479</v>
      </c>
      <c r="C8" s="6">
        <v>0.99394550958627648</v>
      </c>
      <c r="D8" s="6">
        <v>0.99735640471040621</v>
      </c>
      <c r="E8" s="6">
        <v>0.95550449133068738</v>
      </c>
      <c r="F8" s="6">
        <v>0.99694423223834994</v>
      </c>
      <c r="G8" s="6">
        <v>0.98849907063197029</v>
      </c>
      <c r="H8" s="6">
        <v>0.97462331482950049</v>
      </c>
      <c r="I8" s="6">
        <v>0.97351450944265316</v>
      </c>
      <c r="J8" s="6">
        <v>0.98437500000000011</v>
      </c>
      <c r="K8" s="6">
        <v>1.0205233844510566</v>
      </c>
    </row>
    <row r="9" spans="1:11">
      <c r="A9" s="9">
        <v>41425</v>
      </c>
      <c r="B9" s="6">
        <v>0.99920366314951226</v>
      </c>
      <c r="C9" s="6">
        <v>0.98761662425784558</v>
      </c>
      <c r="D9" s="6">
        <v>0.99287697694072197</v>
      </c>
      <c r="E9" s="6">
        <v>0.95110024449877739</v>
      </c>
      <c r="F9" s="6">
        <v>0.99080459770114937</v>
      </c>
      <c r="G9" s="6">
        <v>0.99043570669500525</v>
      </c>
      <c r="H9" s="6">
        <v>0.97758592063755612</v>
      </c>
      <c r="I9" s="6">
        <v>0.97483221476510074</v>
      </c>
      <c r="J9" s="6">
        <v>0.98258373205741634</v>
      </c>
      <c r="K9" s="6">
        <v>1.0011961722488039</v>
      </c>
    </row>
    <row r="10" spans="1:11">
      <c r="A10" s="9">
        <v>41432</v>
      </c>
      <c r="B10" s="6">
        <v>0.99940227136879856</v>
      </c>
      <c r="C10" s="6">
        <v>0.99141188594984542</v>
      </c>
      <c r="D10" s="6">
        <v>0.99708171206225682</v>
      </c>
      <c r="E10" s="6">
        <v>1.0035054919373685</v>
      </c>
      <c r="F10" s="6">
        <v>1.0177880897138438</v>
      </c>
      <c r="G10" s="6">
        <v>1.0065569861707202</v>
      </c>
      <c r="H10" s="6">
        <v>1.0037364130434783</v>
      </c>
      <c r="I10" s="6">
        <v>0.98746004425866718</v>
      </c>
      <c r="J10" s="6">
        <v>1.0019477989871444</v>
      </c>
      <c r="K10" s="6">
        <v>0.99522102747909214</v>
      </c>
    </row>
    <row r="11" spans="1:11">
      <c r="A11" s="9">
        <v>41439</v>
      </c>
      <c r="B11" s="6">
        <v>1</v>
      </c>
      <c r="C11" s="6">
        <v>0.99159736659736664</v>
      </c>
      <c r="D11" s="6">
        <v>1.0014634146341463</v>
      </c>
      <c r="E11" s="6">
        <v>0.98998602701443872</v>
      </c>
      <c r="F11" s="6">
        <v>0.99924012158054709</v>
      </c>
      <c r="G11" s="6">
        <v>0.99147222551225855</v>
      </c>
      <c r="H11" s="6">
        <v>0.99170896785109974</v>
      </c>
      <c r="I11" s="6">
        <v>0.96613545816733071</v>
      </c>
      <c r="J11" s="6">
        <v>0.98794712286158637</v>
      </c>
      <c r="K11" s="6">
        <v>1.0086284513805523</v>
      </c>
    </row>
    <row r="12" spans="1:11">
      <c r="A12" s="9">
        <v>41446</v>
      </c>
      <c r="B12" s="6">
        <v>0.99960127591706549</v>
      </c>
      <c r="C12" s="6">
        <v>0.9647942692408491</v>
      </c>
      <c r="D12" s="6">
        <v>0.9795421334632245</v>
      </c>
      <c r="E12" s="6">
        <v>0.95201129146083274</v>
      </c>
      <c r="F12" s="6">
        <v>0.9669201520912547</v>
      </c>
      <c r="G12" s="6">
        <v>0.97921395293274405</v>
      </c>
      <c r="H12" s="6">
        <v>0.96894727862139562</v>
      </c>
      <c r="I12" s="6">
        <v>0.95154639175257738</v>
      </c>
      <c r="J12" s="6">
        <v>0.97284533648170002</v>
      </c>
      <c r="K12" s="6">
        <v>0.93022390835378999</v>
      </c>
    </row>
    <row r="13" spans="1:11">
      <c r="A13" s="9">
        <v>41453</v>
      </c>
      <c r="B13" s="6">
        <v>1.0001997602876547</v>
      </c>
      <c r="C13" s="6">
        <v>1.0142442387951371</v>
      </c>
      <c r="D13" s="6">
        <v>1.0054924478841591</v>
      </c>
      <c r="E13" s="6">
        <v>1.0400296515937733</v>
      </c>
      <c r="F13" s="6">
        <v>0.98820290994887927</v>
      </c>
      <c r="G13" s="6">
        <v>1.0085397096498718</v>
      </c>
      <c r="H13" s="6">
        <v>1.0089804543053353</v>
      </c>
      <c r="I13" s="6">
        <v>1.0427952329360779</v>
      </c>
      <c r="J13" s="6">
        <v>1.0113268608414241</v>
      </c>
      <c r="K13" s="6">
        <v>0.95249900039984003</v>
      </c>
    </row>
    <row r="14" spans="1:11">
      <c r="A14" s="9">
        <v>41460</v>
      </c>
      <c r="B14" s="6">
        <v>0.99800279608548026</v>
      </c>
      <c r="C14" s="6">
        <v>0.98908668038286063</v>
      </c>
      <c r="D14" s="6">
        <v>0.99006828057107388</v>
      </c>
      <c r="E14" s="6">
        <v>1.006414825374198</v>
      </c>
      <c r="F14" s="6">
        <v>1.0171110226820532</v>
      </c>
      <c r="G14" s="6">
        <v>1.0194750211685013</v>
      </c>
      <c r="H14" s="6">
        <v>1.0094240837696336</v>
      </c>
      <c r="I14" s="6">
        <v>0.96987012987012999</v>
      </c>
      <c r="J14" s="6">
        <v>1.0084</v>
      </c>
      <c r="K14" s="6">
        <v>0.99143648728066491</v>
      </c>
    </row>
    <row r="15" spans="1:11">
      <c r="A15" s="9">
        <v>41467</v>
      </c>
      <c r="B15" s="6">
        <v>1.0010006003602163</v>
      </c>
      <c r="C15" s="6">
        <v>1.0097675680564349</v>
      </c>
      <c r="D15" s="6">
        <v>1.0084012539184952</v>
      </c>
      <c r="E15" s="6">
        <v>1.0266761095372994</v>
      </c>
      <c r="F15" s="6">
        <v>1.023474178403756</v>
      </c>
      <c r="G15" s="6">
        <v>1.02859515899383</v>
      </c>
      <c r="H15" s="6">
        <v>1.0340594744121714</v>
      </c>
      <c r="I15" s="6">
        <v>1.0428494911622923</v>
      </c>
      <c r="J15" s="6">
        <v>1.032130107100357</v>
      </c>
      <c r="K15" s="6">
        <v>1.0511474299263273</v>
      </c>
    </row>
    <row r="16" spans="1:11">
      <c r="A16" s="9">
        <v>41474</v>
      </c>
      <c r="B16" s="6">
        <v>1.0015993602558977</v>
      </c>
      <c r="C16" s="6">
        <v>1.0152261531571876</v>
      </c>
      <c r="D16" s="6">
        <v>1.0074608306391444</v>
      </c>
      <c r="E16" s="6">
        <v>1.0117268337548861</v>
      </c>
      <c r="F16" s="6">
        <v>1.0026758409785932</v>
      </c>
      <c r="G16" s="6">
        <v>1.0096896989272119</v>
      </c>
      <c r="H16" s="6">
        <v>1.0143788664102993</v>
      </c>
      <c r="I16" s="6">
        <v>1.0087313816127377</v>
      </c>
      <c r="J16" s="6">
        <v>1.010184473481937</v>
      </c>
      <c r="K16" s="6">
        <v>1.0078949488439539</v>
      </c>
    </row>
    <row r="17" spans="1:11">
      <c r="A17" s="9">
        <v>41481</v>
      </c>
      <c r="B17" s="6">
        <v>1</v>
      </c>
      <c r="C17" s="6">
        <v>0.99003087781208654</v>
      </c>
      <c r="D17" s="6">
        <v>0.99753147371019502</v>
      </c>
      <c r="E17" s="6">
        <v>0.99022727272727273</v>
      </c>
      <c r="F17" s="6">
        <v>0.98551277163553186</v>
      </c>
      <c r="G17" s="6">
        <v>1.000114246544042</v>
      </c>
      <c r="H17" s="6">
        <v>1.0021427394099225</v>
      </c>
      <c r="I17" s="6">
        <v>1.0140020366598776</v>
      </c>
      <c r="J17" s="6">
        <v>1.0017120030435609</v>
      </c>
      <c r="K17" s="6">
        <v>1.0293341859163936</v>
      </c>
    </row>
    <row r="18" spans="1:11">
      <c r="A18" s="9">
        <v>41488</v>
      </c>
      <c r="B18" s="6">
        <v>1.0009980039920159</v>
      </c>
      <c r="C18" s="6">
        <v>1.0032079843165211</v>
      </c>
      <c r="D18" s="6">
        <v>0.99876268250433065</v>
      </c>
      <c r="E18" s="6">
        <v>0.97819600642644011</v>
      </c>
      <c r="F18" s="6">
        <v>1.0015473887814312</v>
      </c>
      <c r="G18" s="6">
        <v>1.011766049805803</v>
      </c>
      <c r="H18" s="6">
        <v>1.0143092105263158</v>
      </c>
      <c r="I18" s="6">
        <v>0.99698719558122029</v>
      </c>
      <c r="J18" s="6">
        <v>1.0098746676794532</v>
      </c>
      <c r="K18" s="6">
        <v>0.98120826215250811</v>
      </c>
    </row>
    <row r="19" spans="1:11">
      <c r="A19" s="9">
        <v>41495</v>
      </c>
      <c r="B19" s="6">
        <v>0.99980059820538392</v>
      </c>
      <c r="C19" s="6">
        <v>1.0069284064665127</v>
      </c>
      <c r="D19" s="6">
        <v>1.0029732408325074</v>
      </c>
      <c r="E19" s="6">
        <v>1.0035194744251525</v>
      </c>
      <c r="F19" s="6">
        <v>0.99227500965623794</v>
      </c>
      <c r="G19" s="6">
        <v>0.99119340634526376</v>
      </c>
      <c r="H19" s="6">
        <v>1.0027566077509324</v>
      </c>
      <c r="I19" s="6">
        <v>0.9911860992193402</v>
      </c>
      <c r="J19" s="6">
        <v>0.99623918766453545</v>
      </c>
      <c r="K19" s="6">
        <v>1.0039569484013928</v>
      </c>
    </row>
    <row r="20" spans="1:11">
      <c r="A20" s="9">
        <v>41502</v>
      </c>
      <c r="B20" s="6">
        <v>1.0001994415636217</v>
      </c>
      <c r="C20" s="6">
        <v>0.97485885673959072</v>
      </c>
      <c r="D20" s="6">
        <v>0.98801877470355737</v>
      </c>
      <c r="E20" s="6">
        <v>0.94973111994388582</v>
      </c>
      <c r="F20" s="6">
        <v>1.0299727520435966</v>
      </c>
      <c r="G20" s="6">
        <v>0.97824353571021749</v>
      </c>
      <c r="H20" s="6">
        <v>0.99757438551099598</v>
      </c>
      <c r="I20" s="6">
        <v>0.9984756097560975</v>
      </c>
      <c r="J20" s="6">
        <v>0.98961872404681017</v>
      </c>
      <c r="K20" s="6">
        <v>1.0450890745703927</v>
      </c>
    </row>
    <row r="21" spans="1:11">
      <c r="A21" s="9">
        <v>41509</v>
      </c>
      <c r="B21" s="6">
        <v>1.0001994017946161</v>
      </c>
      <c r="C21" s="6">
        <v>1.0005429372907428</v>
      </c>
      <c r="D21" s="6">
        <v>1</v>
      </c>
      <c r="E21" s="6">
        <v>1.0068931560807484</v>
      </c>
      <c r="F21" s="6">
        <v>1.0041572184429326</v>
      </c>
      <c r="G21" s="6">
        <v>1.0069864927806242</v>
      </c>
      <c r="H21" s="6">
        <v>0.99805479007942943</v>
      </c>
      <c r="I21" s="6">
        <v>0.98346055979643765</v>
      </c>
      <c r="J21" s="6">
        <v>0.99847415601754719</v>
      </c>
      <c r="K21" s="6">
        <v>1.0174988686076332</v>
      </c>
    </row>
    <row r="22" spans="1:11">
      <c r="A22" s="9">
        <v>41516</v>
      </c>
      <c r="B22" s="6">
        <f>ETFadjPrices!B24/ETFadjPrices!B23</f>
        <v>0.99960095770151647</v>
      </c>
      <c r="C22" s="6">
        <f>ETFadjPrices!C24/ETFadjPrices!C23</f>
        <v>1.0015388793337558</v>
      </c>
      <c r="D22" s="6">
        <f>ETFadjPrices!D24/ETFadjPrices!D23</f>
        <v>1.0021297920320722</v>
      </c>
      <c r="E22" s="6">
        <f>ETFadjPrices!E24/ETFadjPrices!E23</f>
        <v>0.98005417384880567</v>
      </c>
      <c r="F22" s="6">
        <f>ETFadjPrices!F24/ETFadjPrices!F23</f>
        <v>1.0033872788859617</v>
      </c>
      <c r="G22" s="6">
        <f>ETFadjPrices!G24/ETFadjPrices!G23</f>
        <v>0.98024633976295605</v>
      </c>
      <c r="H22" s="6">
        <f>ETFadjPrices!H24/ETFadjPrices!H23</f>
        <v>0.96101997726165345</v>
      </c>
      <c r="I22" s="6">
        <f>ETFadjPrices!I24/ETFadjPrices!I23</f>
        <v>0.98369987063389408</v>
      </c>
      <c r="J22" s="6">
        <f>ETFadjPrices!J24/ETFadjPrices!J23</f>
        <v>0.97593123209169064</v>
      </c>
      <c r="K22" s="6">
        <f>ETFadjPrices!K24/ETFadjPrices!K23</f>
        <v>0.99792438843587838</v>
      </c>
    </row>
    <row r="23" spans="1:11">
      <c r="A23" s="9">
        <v>41523</v>
      </c>
      <c r="B23" s="6">
        <f>ETFadjPrices!B25/ETFadjPrices!B24</f>
        <v>1.0003992015968064</v>
      </c>
      <c r="C23" s="6">
        <f>ETFadjPrices!C25/ETFadjPrices!C24</f>
        <v>0.98662328271872735</v>
      </c>
      <c r="D23" s="6">
        <f>ETFadjPrices!D25/ETFadjPrices!D24</f>
        <v>0.99337417177147147</v>
      </c>
      <c r="E23" s="6">
        <f>ETFadjPrices!E25/ETFadjPrices!E24</f>
        <v>1.0113065326633166</v>
      </c>
      <c r="F23" s="6">
        <f>ETFadjPrices!F25/ETFadjPrices!F24</f>
        <v>1</v>
      </c>
      <c r="G23" s="6">
        <f>ETFadjPrices!G25/ETFadjPrices!G24</f>
        <v>1.0161213845424373</v>
      </c>
      <c r="H23" s="6">
        <f>ETFadjPrices!H25/ETFadjPrices!H24</f>
        <v>1.0331248943721481</v>
      </c>
      <c r="I23" s="6">
        <f>ETFadjPrices!I25/ETFadjPrices!I24</f>
        <v>1.0515518148342975</v>
      </c>
      <c r="J23" s="6">
        <f>ETFadjPrices!J25/ETFadjPrices!J24</f>
        <v>1.0240751614797416</v>
      </c>
      <c r="K23" s="6">
        <f>ETFadjPrices!K25/ETFadjPrices!K24</f>
        <v>0.99650869113058982</v>
      </c>
    </row>
    <row r="24" spans="1:11">
      <c r="A24" s="9">
        <v>41530</v>
      </c>
      <c r="B24" s="6">
        <f>ETFadjPrices!B26/ETFadjPrices!B25</f>
        <v>1.0005985634477255</v>
      </c>
      <c r="C24" s="6">
        <f>ETFadjPrices!C26/ETFadjPrices!C25</f>
        <v>1.0062293880542323</v>
      </c>
      <c r="D24" s="6">
        <f>ETFadjPrices!D26/ETFadjPrices!D25</f>
        <v>1.0045305814246162</v>
      </c>
      <c r="E24" s="6">
        <f>ETFadjPrices!E26/ETFadjPrices!E25</f>
        <v>1.0320496894409938</v>
      </c>
      <c r="F24" s="6">
        <f>ETFadjPrices!F26/ETFadjPrices!F25</f>
        <v>0.98799699924981244</v>
      </c>
      <c r="G24" s="6">
        <f>ETFadjPrices!G26/ETFadjPrices!G25</f>
        <v>1.0207652823145124</v>
      </c>
      <c r="H24" s="6">
        <f>ETFadjPrices!H26/ETFadjPrices!H25</f>
        <v>1.0278095861279239</v>
      </c>
      <c r="I24" s="6">
        <f>ETFadjPrices!I26/ETFadjPrices!I25</f>
        <v>1.0295147573786894</v>
      </c>
      <c r="J24" s="6">
        <f>ETFadjPrices!J26/ETFadjPrices!J25</f>
        <v>1.0237003058103975</v>
      </c>
      <c r="K24" s="6">
        <f>ETFadjPrices!K26/ETFadjPrices!K25</f>
        <v>0.95281401416324996</v>
      </c>
    </row>
    <row r="25" spans="1:11">
      <c r="A25" s="9">
        <v>41537</v>
      </c>
      <c r="B25" s="6">
        <f>ETFadjPrices!B27/ETFadjPrices!B26</f>
        <v>1.0003988035892324</v>
      </c>
      <c r="C25" s="6">
        <f>ETFadjPrices!C27/ETFadjPrices!C26</f>
        <v>1.0195739257101237</v>
      </c>
      <c r="D25" s="6">
        <f>ETFadjPrices!D27/ETFadjPrices!D26</f>
        <v>1.0088950137810073</v>
      </c>
      <c r="E25" s="6">
        <f>ETFadjPrices!E27/ETFadjPrices!E26</f>
        <v>1.0296100144439095</v>
      </c>
      <c r="F25" s="6">
        <f>ETFadjPrices!F27/ETFadjPrices!F26</f>
        <v>0.98557327258921801</v>
      </c>
      <c r="G25" s="6">
        <f>ETFadjPrices!G27/ETFadjPrices!G26</f>
        <v>1.0145142857142857</v>
      </c>
      <c r="H25" s="6">
        <f>ETFadjPrices!H27/ETFadjPrices!H26</f>
        <v>1.0229189877447078</v>
      </c>
      <c r="I25" s="6">
        <f>ETFadjPrices!I27/ETFadjPrices!I26</f>
        <v>1.022351797862002</v>
      </c>
      <c r="J25" s="6">
        <f>ETFadjPrices!J27/ETFadjPrices!J26</f>
        <v>1.0207244212098581</v>
      </c>
      <c r="K25" s="6">
        <f>ETFadjPrices!K27/ETFadjPrices!K26</f>
        <v>1.0010952902519168</v>
      </c>
    </row>
    <row r="26" spans="1:11">
      <c r="A26" s="9">
        <v>41544</v>
      </c>
      <c r="B26" s="6">
        <f>ETFadjPrices!B28/ETFadjPrices!B27</f>
        <v>1.0001993223041659</v>
      </c>
      <c r="C26" s="6">
        <f>ETFadjPrices!C28/ETFadjPrices!C27</f>
        <v>1.0033931601035808</v>
      </c>
      <c r="D26" s="6">
        <f>ETFadjPrices!D28/ETFadjPrices!D27</f>
        <v>1.0037253197566125</v>
      </c>
      <c r="E26" s="6">
        <f>ETFadjPrices!E28/ETFadjPrices!E27</f>
        <v>0.99555763385550611</v>
      </c>
      <c r="F26" s="6">
        <f>ETFadjPrices!F28/ETFadjPrices!F27</f>
        <v>0.99653312788906012</v>
      </c>
      <c r="G26" s="6">
        <f>ETFadjPrices!G28/ETFadjPrices!G27</f>
        <v>0.99200180241072444</v>
      </c>
      <c r="H26" s="6">
        <f>ETFadjPrices!H28/ETFadjPrices!H27</f>
        <v>0.99984440641045602</v>
      </c>
      <c r="I26" s="6">
        <f>ETFadjPrices!I28/ETFadjPrices!I27</f>
        <v>0.97980038022813687</v>
      </c>
      <c r="J26" s="6">
        <f>ETFadjPrices!J28/ETFadjPrices!J27</f>
        <v>0.99323211999268324</v>
      </c>
      <c r="K26" s="6">
        <f>ETFadjPrices!K28/ETFadjPrices!K27</f>
        <v>1.0078930915911222</v>
      </c>
    </row>
    <row r="27" spans="1:11">
      <c r="A27" s="9"/>
      <c r="B27"/>
      <c r="C27"/>
      <c r="D27"/>
      <c r="E27"/>
      <c r="F27"/>
      <c r="G27"/>
      <c r="H27"/>
      <c r="I27"/>
      <c r="J27"/>
      <c r="K27"/>
    </row>
  </sheetData>
  <sortState ref="A2:K24">
    <sortCondition ref="A2:A24"/>
  </sortState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C5742FA-2FD1-4F3B-9C80-0718C12482B9}">
            <xm:f>IF($B$1&lt;&gt;ETFadjPrices!$B$2,TRUE,FALSE)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B1:K1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dimension ref="A1:P28"/>
  <sheetViews>
    <sheetView workbookViewId="0">
      <selection activeCell="K3" sqref="K3"/>
    </sheetView>
  </sheetViews>
  <sheetFormatPr defaultRowHeight="23.25"/>
  <cols>
    <col min="1" max="1" width="7.23046875" customWidth="1"/>
    <col min="2" max="2" width="5" customWidth="1"/>
    <col min="3" max="4" width="3.4609375" customWidth="1"/>
    <col min="5" max="5" width="4.07421875" customWidth="1"/>
    <col min="6" max="8" width="3.07421875" customWidth="1"/>
    <col min="9" max="9" width="3.4609375" customWidth="1"/>
    <col min="10" max="10" width="3.07421875" customWidth="1"/>
    <col min="11" max="11" width="4.07421875" customWidth="1"/>
    <col min="17" max="17" width="9.921875" bestFit="1" customWidth="1"/>
    <col min="18" max="18" width="4.15234375" customWidth="1"/>
    <col min="19" max="19" width="6.61328125" customWidth="1"/>
    <col min="20" max="20" width="7.61328125" customWidth="1"/>
    <col min="21" max="27" width="6.61328125" customWidth="1"/>
    <col min="28" max="28" width="7.61328125" customWidth="1"/>
  </cols>
  <sheetData>
    <row r="1" spans="1:16">
      <c r="A1" s="24"/>
      <c r="B1" s="65" t="str">
        <f>"Week ending adjusted prices as of "&amp;MONTH(as_of_date)&amp;"/"&amp;DAY(as_of_date)</f>
        <v>Week ending adjusted prices as of 9/28</v>
      </c>
      <c r="C1" s="65"/>
      <c r="D1" s="65"/>
      <c r="E1" s="65"/>
      <c r="F1" s="65"/>
      <c r="G1" s="65"/>
      <c r="H1" s="65"/>
      <c r="I1" s="65"/>
      <c r="J1" s="65"/>
      <c r="K1" s="65"/>
    </row>
    <row r="2" spans="1:16">
      <c r="A2" s="12" t="s">
        <v>141</v>
      </c>
      <c r="B2" s="15" t="s">
        <v>7</v>
      </c>
      <c r="C2" s="15" t="s">
        <v>8</v>
      </c>
      <c r="D2" s="15" t="s">
        <v>9</v>
      </c>
      <c r="E2" s="15" t="s">
        <v>10</v>
      </c>
      <c r="F2" s="15" t="s">
        <v>11</v>
      </c>
      <c r="G2" s="15" t="s">
        <v>12</v>
      </c>
      <c r="H2" s="15" t="s">
        <v>13</v>
      </c>
      <c r="I2" s="15" t="s">
        <v>14</v>
      </c>
      <c r="J2" s="15" t="s">
        <v>15</v>
      </c>
      <c r="K2" s="15" t="s">
        <v>16</v>
      </c>
    </row>
    <row r="3" spans="1:16" ht="23.25" customHeight="1">
      <c r="A3" s="9">
        <v>41369</v>
      </c>
      <c r="B3" s="6">
        <v>49.99</v>
      </c>
      <c r="C3" s="6">
        <v>121.6</v>
      </c>
      <c r="D3" s="6">
        <v>83.09</v>
      </c>
      <c r="E3" s="6">
        <v>44.46</v>
      </c>
      <c r="F3" s="6">
        <v>26.67</v>
      </c>
      <c r="G3" s="6">
        <v>79.2</v>
      </c>
      <c r="H3" s="6">
        <v>57.6</v>
      </c>
      <c r="I3" s="6">
        <v>41.07</v>
      </c>
      <c r="J3" s="6">
        <v>49.67</v>
      </c>
      <c r="K3" s="6">
        <v>152.81</v>
      </c>
      <c r="M3" s="66" t="str">
        <f>"Note: These are adjusted prices from Yahoo! Finance, fetched "&amp;MONTH(as_of_date)&amp;"/"&amp;DAY(as_of_date)&amp;". Price adjustments get applied backward from the end date. As a result, whenever a security has a dividend, its historical adjusted prices will change retroactively."</f>
        <v>Note: These are adjusted prices from Yahoo! Finance, fetched 9/28. Price adjustments get applied backward from the end date. As a result, whenever a security has a dividend, its historical adjusted prices will change retroactively.</v>
      </c>
      <c r="N3" s="66"/>
      <c r="O3" s="66"/>
      <c r="P3" s="66"/>
    </row>
    <row r="4" spans="1:16">
      <c r="A4" s="9">
        <v>41376</v>
      </c>
      <c r="B4" s="6">
        <v>50.01</v>
      </c>
      <c r="C4" s="6">
        <v>121.11</v>
      </c>
      <c r="D4" s="6">
        <v>83.04</v>
      </c>
      <c r="E4" s="6">
        <v>45.53</v>
      </c>
      <c r="F4" s="6">
        <v>26.42</v>
      </c>
      <c r="G4" s="6">
        <v>80.97</v>
      </c>
      <c r="H4" s="6">
        <v>59.21</v>
      </c>
      <c r="I4" s="6">
        <v>41.34</v>
      </c>
      <c r="J4" s="6">
        <v>50.8</v>
      </c>
      <c r="K4" s="6">
        <v>143.94999999999999</v>
      </c>
      <c r="M4" s="66"/>
      <c r="N4" s="66"/>
      <c r="O4" s="66"/>
      <c r="P4" s="66"/>
    </row>
    <row r="5" spans="1:16">
      <c r="A5" s="9">
        <v>41383</v>
      </c>
      <c r="B5" s="6">
        <v>50.03</v>
      </c>
      <c r="C5" s="6">
        <v>120.49</v>
      </c>
      <c r="D5" s="6">
        <v>83.13</v>
      </c>
      <c r="E5" s="6">
        <v>45.44</v>
      </c>
      <c r="F5" s="6">
        <v>25.73</v>
      </c>
      <c r="G5" s="6">
        <v>79.22</v>
      </c>
      <c r="H5" s="6">
        <v>57.93</v>
      </c>
      <c r="I5" s="6">
        <v>41.1</v>
      </c>
      <c r="J5" s="6">
        <v>49.76</v>
      </c>
      <c r="K5" s="6">
        <v>135.47</v>
      </c>
      <c r="M5" s="18"/>
      <c r="N5" s="18"/>
      <c r="O5" s="18"/>
      <c r="P5" s="18"/>
    </row>
    <row r="6" spans="1:16">
      <c r="A6" s="9">
        <v>41390</v>
      </c>
      <c r="B6" s="6">
        <v>50.03</v>
      </c>
      <c r="C6" s="6">
        <v>121.58</v>
      </c>
      <c r="D6" s="6">
        <v>83.26</v>
      </c>
      <c r="E6" s="6">
        <v>45.49</v>
      </c>
      <c r="F6" s="6">
        <v>26.12</v>
      </c>
      <c r="G6" s="6">
        <v>80.72</v>
      </c>
      <c r="H6" s="6">
        <v>59.87</v>
      </c>
      <c r="I6" s="6">
        <v>41.69</v>
      </c>
      <c r="J6" s="6">
        <v>50.87</v>
      </c>
      <c r="K6" s="6">
        <v>140.91</v>
      </c>
      <c r="M6" s="19"/>
      <c r="N6" s="19"/>
      <c r="O6" s="19"/>
      <c r="P6" s="19"/>
    </row>
    <row r="7" spans="1:16">
      <c r="A7" s="9">
        <v>41397</v>
      </c>
      <c r="B7" s="6">
        <v>50.06</v>
      </c>
      <c r="C7" s="6">
        <v>120.2</v>
      </c>
      <c r="D7" s="6">
        <v>83.09</v>
      </c>
      <c r="E7" s="6">
        <v>46.58</v>
      </c>
      <c r="F7" s="6">
        <v>26.42</v>
      </c>
      <c r="G7" s="6">
        <v>82.25</v>
      </c>
      <c r="H7" s="6">
        <v>61.31</v>
      </c>
      <c r="I7" s="6">
        <v>42.96</v>
      </c>
      <c r="J7" s="6">
        <v>51.99</v>
      </c>
      <c r="K7" s="6">
        <v>142.09</v>
      </c>
      <c r="M7" s="19"/>
      <c r="N7" s="19"/>
      <c r="O7" s="19"/>
      <c r="P7" s="19"/>
    </row>
    <row r="8" spans="1:16">
      <c r="A8" s="9">
        <v>41404</v>
      </c>
      <c r="B8" s="6">
        <v>50.08</v>
      </c>
      <c r="C8" s="6">
        <v>119.36</v>
      </c>
      <c r="D8" s="6">
        <v>82.74</v>
      </c>
      <c r="E8" s="6">
        <v>46.46</v>
      </c>
      <c r="F8" s="6">
        <v>26.35</v>
      </c>
      <c r="G8" s="6">
        <v>83.5</v>
      </c>
      <c r="H8" s="6">
        <v>61.44</v>
      </c>
      <c r="I8" s="6">
        <v>43.01</v>
      </c>
      <c r="J8" s="6">
        <v>52.45</v>
      </c>
      <c r="K8" s="6">
        <v>139.6</v>
      </c>
    </row>
    <row r="9" spans="1:16">
      <c r="A9" s="9">
        <v>41411</v>
      </c>
      <c r="B9" s="6">
        <v>50.09</v>
      </c>
      <c r="C9" s="6">
        <v>118.28</v>
      </c>
      <c r="D9" s="6">
        <v>82.54</v>
      </c>
      <c r="E9" s="6">
        <v>46.75</v>
      </c>
      <c r="F9" s="6">
        <v>26.18</v>
      </c>
      <c r="G9" s="6">
        <v>85.26</v>
      </c>
      <c r="H9" s="6">
        <v>61.8</v>
      </c>
      <c r="I9" s="6">
        <v>42.86</v>
      </c>
      <c r="J9" s="6">
        <v>53.08</v>
      </c>
      <c r="K9" s="6">
        <v>131.07</v>
      </c>
    </row>
    <row r="10" spans="1:16">
      <c r="A10" s="9">
        <v>41418</v>
      </c>
      <c r="B10" s="6">
        <v>50.11</v>
      </c>
      <c r="C10" s="6">
        <v>117.56</v>
      </c>
      <c r="D10" s="6">
        <v>82.32</v>
      </c>
      <c r="E10" s="6">
        <v>44.67</v>
      </c>
      <c r="F10" s="6">
        <v>26.1</v>
      </c>
      <c r="G10" s="6">
        <v>84.28</v>
      </c>
      <c r="H10" s="6">
        <v>60.23</v>
      </c>
      <c r="I10" s="6">
        <v>41.72</v>
      </c>
      <c r="J10" s="6">
        <v>52.25</v>
      </c>
      <c r="K10" s="6">
        <v>133.76</v>
      </c>
    </row>
    <row r="11" spans="1:16">
      <c r="A11" s="9">
        <v>41426</v>
      </c>
      <c r="B11" s="6">
        <v>50.07</v>
      </c>
      <c r="C11" s="6">
        <v>116.1</v>
      </c>
      <c r="D11" s="6">
        <v>81.72</v>
      </c>
      <c r="E11" s="6">
        <v>42.49</v>
      </c>
      <c r="F11" s="6">
        <v>25.86</v>
      </c>
      <c r="G11" s="6">
        <v>83.47</v>
      </c>
      <c r="H11" s="6">
        <v>58.88</v>
      </c>
      <c r="I11" s="6">
        <v>40.67</v>
      </c>
      <c r="J11" s="6">
        <v>51.34</v>
      </c>
      <c r="K11" s="6">
        <v>133.91999999999999</v>
      </c>
    </row>
    <row r="12" spans="1:16">
      <c r="A12" s="9">
        <v>41432</v>
      </c>
      <c r="B12" s="6">
        <v>50.04</v>
      </c>
      <c r="C12" s="6">
        <v>115.11</v>
      </c>
      <c r="D12" s="6">
        <v>81.489999999999995</v>
      </c>
      <c r="E12" s="6">
        <v>42.63</v>
      </c>
      <c r="F12" s="6">
        <v>26.32</v>
      </c>
      <c r="G12" s="6">
        <v>84.03</v>
      </c>
      <c r="H12" s="6">
        <v>59.1</v>
      </c>
      <c r="I12" s="6">
        <v>40.159999999999997</v>
      </c>
      <c r="J12" s="6">
        <v>51.44</v>
      </c>
      <c r="K12" s="6">
        <v>133.28</v>
      </c>
    </row>
    <row r="13" spans="1:16">
      <c r="A13" s="9">
        <v>41439</v>
      </c>
      <c r="B13" s="6">
        <v>50.04</v>
      </c>
      <c r="C13" s="6">
        <v>114.14</v>
      </c>
      <c r="D13" s="6">
        <v>81.61</v>
      </c>
      <c r="E13" s="6">
        <v>42.21</v>
      </c>
      <c r="F13" s="6">
        <v>26.3</v>
      </c>
      <c r="G13" s="6">
        <v>83.3</v>
      </c>
      <c r="H13" s="6">
        <v>58.61</v>
      </c>
      <c r="I13" s="6">
        <v>38.799999999999997</v>
      </c>
      <c r="J13" s="6">
        <v>50.82</v>
      </c>
      <c r="K13" s="6">
        <v>134.43</v>
      </c>
    </row>
    <row r="14" spans="1:16">
      <c r="A14" s="9">
        <v>41446</v>
      </c>
      <c r="B14" s="6">
        <v>50.02</v>
      </c>
      <c r="C14" s="6">
        <v>110.12</v>
      </c>
      <c r="D14" s="6">
        <v>79.94</v>
      </c>
      <c r="E14" s="6">
        <v>40.18</v>
      </c>
      <c r="F14" s="6">
        <v>25.43</v>
      </c>
      <c r="G14" s="6">
        <v>81.58</v>
      </c>
      <c r="H14" s="6">
        <v>56.79</v>
      </c>
      <c r="I14" s="6">
        <v>36.92</v>
      </c>
      <c r="J14" s="6">
        <v>49.44</v>
      </c>
      <c r="K14" s="6">
        <v>125.05</v>
      </c>
    </row>
    <row r="15" spans="1:16">
      <c r="A15" s="9">
        <v>41453</v>
      </c>
      <c r="B15" s="6">
        <v>50.03</v>
      </c>
      <c r="C15" s="6">
        <v>111.69</v>
      </c>
      <c r="D15" s="6">
        <v>80.38</v>
      </c>
      <c r="E15" s="6">
        <v>41.79</v>
      </c>
      <c r="F15" s="6">
        <v>25.13</v>
      </c>
      <c r="G15" s="6">
        <v>82.27</v>
      </c>
      <c r="H15" s="6">
        <v>57.3</v>
      </c>
      <c r="I15" s="6">
        <v>38.5</v>
      </c>
      <c r="J15" s="6">
        <v>50</v>
      </c>
      <c r="K15" s="6">
        <v>119.11</v>
      </c>
    </row>
    <row r="16" spans="1:16">
      <c r="A16" s="9">
        <v>41460</v>
      </c>
      <c r="B16" s="6">
        <v>49.93</v>
      </c>
      <c r="C16" s="6">
        <v>110.47</v>
      </c>
      <c r="D16" s="6">
        <v>79.58</v>
      </c>
      <c r="E16" s="6">
        <v>42.06</v>
      </c>
      <c r="F16" s="6">
        <v>25.56</v>
      </c>
      <c r="G16" s="6">
        <v>83.87</v>
      </c>
      <c r="H16" s="6">
        <v>57.84</v>
      </c>
      <c r="I16" s="6">
        <v>37.340000000000003</v>
      </c>
      <c r="J16" s="6">
        <v>50.42</v>
      </c>
      <c r="K16" s="6">
        <v>118.09</v>
      </c>
    </row>
    <row r="17" spans="1:11">
      <c r="A17" s="9">
        <v>41467</v>
      </c>
      <c r="B17" s="6">
        <v>49.98</v>
      </c>
      <c r="C17" s="6">
        <v>111.55</v>
      </c>
      <c r="D17" s="6">
        <v>80.25</v>
      </c>
      <c r="E17" s="6">
        <v>43.18</v>
      </c>
      <c r="F17" s="6">
        <v>26.16</v>
      </c>
      <c r="G17" s="6">
        <v>86.27</v>
      </c>
      <c r="H17" s="6">
        <v>59.81</v>
      </c>
      <c r="I17" s="6">
        <v>38.94</v>
      </c>
      <c r="J17" s="6">
        <v>52.04</v>
      </c>
      <c r="K17" s="6">
        <v>124.13</v>
      </c>
    </row>
    <row r="18" spans="1:11">
      <c r="A18" s="9">
        <v>41474</v>
      </c>
      <c r="B18" s="6">
        <v>50.06</v>
      </c>
      <c r="C18" s="6">
        <v>113.24</v>
      </c>
      <c r="D18" s="6">
        <v>80.849999999999994</v>
      </c>
      <c r="E18" s="6">
        <v>43.69</v>
      </c>
      <c r="F18" s="6">
        <v>26.23</v>
      </c>
      <c r="G18" s="6">
        <v>87.11</v>
      </c>
      <c r="H18" s="6">
        <v>60.67</v>
      </c>
      <c r="I18" s="6">
        <v>39.28</v>
      </c>
      <c r="J18" s="6">
        <v>52.57</v>
      </c>
      <c r="K18" s="6">
        <v>125.11</v>
      </c>
    </row>
    <row r="19" spans="1:11">
      <c r="A19" s="9">
        <v>41481</v>
      </c>
      <c r="B19" s="6">
        <v>50.06</v>
      </c>
      <c r="C19" s="6">
        <v>112.12</v>
      </c>
      <c r="D19" s="6">
        <v>80.650000000000006</v>
      </c>
      <c r="E19" s="6">
        <v>43.26</v>
      </c>
      <c r="F19" s="6">
        <v>25.85</v>
      </c>
      <c r="G19" s="6">
        <v>87.12</v>
      </c>
      <c r="H19" s="6">
        <v>60.8</v>
      </c>
      <c r="I19" s="6">
        <v>39.83</v>
      </c>
      <c r="J19" s="6">
        <v>52.66</v>
      </c>
      <c r="K19" s="6">
        <v>128.78</v>
      </c>
    </row>
    <row r="20" spans="1:11">
      <c r="A20" s="9">
        <v>41488</v>
      </c>
      <c r="B20" s="6">
        <v>50.11</v>
      </c>
      <c r="C20" s="6">
        <v>112.48</v>
      </c>
      <c r="D20" s="6">
        <v>80.55</v>
      </c>
      <c r="E20" s="6">
        <v>42.32</v>
      </c>
      <c r="F20" s="6">
        <v>25.89</v>
      </c>
      <c r="G20" s="6">
        <v>88.14</v>
      </c>
      <c r="H20" s="6">
        <v>61.67</v>
      </c>
      <c r="I20" s="6">
        <v>39.71</v>
      </c>
      <c r="J20" s="6">
        <v>53.18</v>
      </c>
      <c r="K20" s="6">
        <v>126.36</v>
      </c>
    </row>
    <row r="21" spans="1:11">
      <c r="A21" s="9">
        <v>41495</v>
      </c>
      <c r="B21" s="6">
        <v>50.1</v>
      </c>
      <c r="C21" s="6">
        <v>113.25</v>
      </c>
      <c r="D21" s="6">
        <v>80.790000000000006</v>
      </c>
      <c r="E21" s="6">
        <v>42.47</v>
      </c>
      <c r="F21" s="6">
        <v>25.69</v>
      </c>
      <c r="G21" s="6">
        <v>87.37</v>
      </c>
      <c r="H21" s="6">
        <v>61.84</v>
      </c>
      <c r="I21" s="6">
        <v>39.36</v>
      </c>
      <c r="J21" s="6">
        <v>52.98</v>
      </c>
      <c r="K21" s="6">
        <v>126.86</v>
      </c>
    </row>
    <row r="22" spans="1:11">
      <c r="A22" s="9">
        <v>41502</v>
      </c>
      <c r="B22" s="6">
        <v>50.11</v>
      </c>
      <c r="C22" s="6">
        <v>110.41</v>
      </c>
      <c r="D22" s="6">
        <v>79.819999999999993</v>
      </c>
      <c r="E22" s="6">
        <v>40.33</v>
      </c>
      <c r="F22" s="6">
        <v>26.46</v>
      </c>
      <c r="G22" s="6">
        <v>85.47</v>
      </c>
      <c r="H22" s="6">
        <v>61.69</v>
      </c>
      <c r="I22" s="6">
        <v>39.299999999999997</v>
      </c>
      <c r="J22" s="6">
        <v>52.43</v>
      </c>
      <c r="K22" s="6">
        <v>132.58000000000001</v>
      </c>
    </row>
    <row r="23" spans="1:11">
      <c r="A23" s="9">
        <v>41509</v>
      </c>
      <c r="B23" s="6">
        <v>50.12</v>
      </c>
      <c r="C23" s="6">
        <v>110.47</v>
      </c>
      <c r="D23" s="6">
        <v>79.819999999999993</v>
      </c>
      <c r="E23" s="6">
        <v>40.61</v>
      </c>
      <c r="F23" s="6">
        <v>26.57</v>
      </c>
      <c r="G23" s="6">
        <v>86.06</v>
      </c>
      <c r="H23" s="6">
        <v>61.57</v>
      </c>
      <c r="I23" s="6">
        <v>38.65</v>
      </c>
      <c r="J23" s="6">
        <v>52.35</v>
      </c>
      <c r="K23" s="6">
        <v>134.9</v>
      </c>
    </row>
    <row r="24" spans="1:11">
      <c r="A24" s="9">
        <v>41516</v>
      </c>
      <c r="B24" s="6">
        <v>50.1</v>
      </c>
      <c r="C24" s="6">
        <v>110.64</v>
      </c>
      <c r="D24" s="6">
        <v>79.989999999999995</v>
      </c>
      <c r="E24" s="6">
        <v>39.799999999999997</v>
      </c>
      <c r="F24" s="6">
        <v>26.66</v>
      </c>
      <c r="G24" s="6">
        <v>84.36</v>
      </c>
      <c r="H24" s="6">
        <v>59.17</v>
      </c>
      <c r="I24" s="6">
        <v>38.020000000000003</v>
      </c>
      <c r="J24" s="6">
        <v>51.09</v>
      </c>
      <c r="K24" s="6">
        <v>134.62</v>
      </c>
    </row>
    <row r="25" spans="1:11">
      <c r="A25" s="9">
        <v>41523</v>
      </c>
      <c r="B25" s="6">
        <v>50.12</v>
      </c>
      <c r="C25" s="6">
        <v>109.16</v>
      </c>
      <c r="D25" s="6">
        <v>79.459999999999994</v>
      </c>
      <c r="E25" s="6">
        <v>40.25</v>
      </c>
      <c r="F25" s="6">
        <v>26.66</v>
      </c>
      <c r="G25" s="6">
        <v>85.72</v>
      </c>
      <c r="H25" s="6">
        <v>61.13</v>
      </c>
      <c r="I25" s="6">
        <v>39.979999999999997</v>
      </c>
      <c r="J25" s="6">
        <v>52.32</v>
      </c>
      <c r="K25" s="6">
        <v>134.15</v>
      </c>
    </row>
    <row r="26" spans="1:11">
      <c r="A26" s="9">
        <v>41530</v>
      </c>
      <c r="B26" s="6">
        <v>50.15</v>
      </c>
      <c r="C26" s="6">
        <v>109.84</v>
      </c>
      <c r="D26" s="6">
        <v>79.819999999999993</v>
      </c>
      <c r="E26" s="6">
        <v>41.54</v>
      </c>
      <c r="F26" s="6">
        <v>26.34</v>
      </c>
      <c r="G26" s="6">
        <v>87.5</v>
      </c>
      <c r="H26" s="6">
        <v>62.83</v>
      </c>
      <c r="I26" s="6">
        <v>41.16</v>
      </c>
      <c r="J26" s="6">
        <v>53.56</v>
      </c>
      <c r="K26" s="6">
        <v>127.82</v>
      </c>
    </row>
    <row r="27" spans="1:11">
      <c r="A27" s="9">
        <v>41537</v>
      </c>
      <c r="B27" s="6">
        <v>50.17</v>
      </c>
      <c r="C27" s="6">
        <v>111.99</v>
      </c>
      <c r="D27" s="6">
        <v>80.53</v>
      </c>
      <c r="E27" s="6">
        <v>42.77</v>
      </c>
      <c r="F27" s="6">
        <v>25.96</v>
      </c>
      <c r="G27" s="6">
        <v>88.77</v>
      </c>
      <c r="H27" s="6">
        <v>64.27</v>
      </c>
      <c r="I27" s="6">
        <v>42.08</v>
      </c>
      <c r="J27" s="6">
        <v>54.67</v>
      </c>
      <c r="K27" s="6">
        <v>127.96</v>
      </c>
    </row>
    <row r="28" spans="1:11">
      <c r="A28" s="9">
        <v>41544</v>
      </c>
      <c r="B28" s="6">
        <v>50.18</v>
      </c>
      <c r="C28" s="6">
        <v>112.37</v>
      </c>
      <c r="D28" s="6">
        <v>80.83</v>
      </c>
      <c r="E28" s="6">
        <v>42.58</v>
      </c>
      <c r="F28" s="6">
        <v>25.87</v>
      </c>
      <c r="G28" s="6">
        <v>88.06</v>
      </c>
      <c r="H28" s="6">
        <v>64.260000000000005</v>
      </c>
      <c r="I28" s="6">
        <v>41.23</v>
      </c>
      <c r="J28" s="6">
        <v>54.3</v>
      </c>
      <c r="K28" s="6">
        <v>128.97</v>
      </c>
    </row>
  </sheetData>
  <sortState ref="Q3:AB28">
    <sortCondition ref="Q3:Q28"/>
  </sortState>
  <mergeCells count="2">
    <mergeCell ref="B1:K1"/>
    <mergeCell ref="M3:P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16</vt:i4>
      </vt:variant>
    </vt:vector>
  </HeadingPairs>
  <TitlesOfParts>
    <vt:vector size="21" baseType="lpstr">
      <vt:lpstr>Sortable_results</vt:lpstr>
      <vt:lpstr>WeeklyReturnFactors</vt:lpstr>
      <vt:lpstr>ParticipantPortfolios</vt:lpstr>
      <vt:lpstr>ETFreturnFactors</vt:lpstr>
      <vt:lpstr>ETFadjPrices</vt:lpstr>
      <vt:lpstr>Annualized_Volatility</vt:lpstr>
      <vt:lpstr>as_of_date</vt:lpstr>
      <vt:lpstr>Cumul</vt:lpstr>
      <vt:lpstr>Cumulative</vt:lpstr>
      <vt:lpstr>Cumulative_Return</vt:lpstr>
      <vt:lpstr>Ineligible</vt:lpstr>
      <vt:lpstr>Participant</vt:lpstr>
      <vt:lpstr>Portfolio_Manager</vt:lpstr>
      <vt:lpstr>WeeklyReturnFactors!Ratio</vt:lpstr>
      <vt:lpstr>Ratio</vt:lpstr>
      <vt:lpstr>Return</vt:lpstr>
      <vt:lpstr>Reward_Risk_Ratio</vt:lpstr>
      <vt:lpstr>TB1_</vt:lpstr>
      <vt:lpstr>TB2_</vt:lpstr>
      <vt:lpstr>TB3_</vt:lpstr>
      <vt:lpstr>Volatility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Tom_Anichini</dc:creator>
  <cp:lastModifiedBy>jleprich</cp:lastModifiedBy>
  <dcterms:created xsi:type="dcterms:W3CDTF">2013-02-05T22:17:24Z</dcterms:created>
  <dcterms:modified xsi:type="dcterms:W3CDTF">2013-10-04T19:25:43Z</dcterms:modified>
</cp:coreProperties>
</file>