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015" windowHeight="7095" activeTab="0"/>
  </bookViews>
  <sheets>
    <sheet name="Mortality - Limited Fluctuation" sheetId="1" r:id="rId1"/>
  </sheets>
  <definedNames/>
  <calcPr fullCalcOnLoad="1"/>
</workbook>
</file>

<file path=xl/sharedStrings.xml><?xml version="1.0" encoding="utf-8"?>
<sst xmlns="http://schemas.openxmlformats.org/spreadsheetml/2006/main" count="90" uniqueCount="40">
  <si>
    <t>J</t>
  </si>
  <si>
    <t>LFvarqdnum</t>
  </si>
  <si>
    <t>LFvarqcnum</t>
  </si>
  <si>
    <t>Ehd</t>
  </si>
  <si>
    <t>Ehc</t>
  </si>
  <si>
    <t>fh</t>
  </si>
  <si>
    <t>Ahd</t>
  </si>
  <si>
    <t>Ahc</t>
  </si>
  <si>
    <t>bh</t>
  </si>
  <si>
    <t>h</t>
  </si>
  <si>
    <t>I</t>
  </si>
  <si>
    <t>H</t>
  </si>
  <si>
    <t>G</t>
  </si>
  <si>
    <t>F</t>
  </si>
  <si>
    <t>E</t>
  </si>
  <si>
    <t>D</t>
  </si>
  <si>
    <t>C</t>
  </si>
  <si>
    <t>B</t>
  </si>
  <si>
    <t>A</t>
  </si>
  <si>
    <t>Lfvarqdden</t>
  </si>
  <si>
    <t>Ltd Fluc</t>
  </si>
  <si>
    <t>Variance by Count</t>
  </si>
  <si>
    <t>Variance by Amt</t>
  </si>
  <si>
    <t>Lfvarqcden</t>
  </si>
  <si>
    <t>Overall</t>
  </si>
  <si>
    <t>by Policy</t>
  </si>
  <si>
    <t>Company</t>
  </si>
  <si>
    <t>Z</t>
  </si>
  <si>
    <t>Limited</t>
  </si>
  <si>
    <t>by Amount</t>
  </si>
  <si>
    <t>Number</t>
  </si>
  <si>
    <t>of Deaths</t>
  </si>
  <si>
    <t>A/E Ratio</t>
  </si>
  <si>
    <t>Fluctuation</t>
  </si>
  <si>
    <t>Mortality Results by Amount for Limited Fluctuation</t>
  </si>
  <si>
    <t>Mortality Results by Policy for Limited Fluctuation</t>
  </si>
  <si>
    <t>mhc</t>
  </si>
  <si>
    <t>mhd</t>
  </si>
  <si>
    <t>Total</t>
  </si>
  <si>
    <t>Mortality by Policy and Amount - Limited Fluctuation Method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</si>
</sst>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_(* #,##0_);_(* \(#,##0\);_(* &quot;-&quot;??_);_(@_)"/>
    <numFmt numFmtId="167" formatCode="_(* #,##0.0_);_(* \(#,##0.0\);_(* &quot;-&quot;??_);_(@_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00_);_(* \(#,##0.000000\);_(* &quot;-&quot;??_);_(@_)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57">
      <alignment/>
      <protection/>
    </xf>
    <xf numFmtId="0" fontId="0" fillId="0" borderId="7" xfId="61" applyFont="1" applyFill="1" applyBorder="1" applyAlignment="1">
      <alignment horizontal="right" wrapText="1"/>
      <protection/>
    </xf>
    <xf numFmtId="0" fontId="0" fillId="0" borderId="7" xfId="58" applyFont="1" applyFill="1" applyBorder="1" applyAlignment="1">
      <alignment horizontal="right" wrapText="1"/>
      <protection/>
    </xf>
    <xf numFmtId="0" fontId="0" fillId="24" borderId="10" xfId="58" applyFont="1" applyFill="1" applyBorder="1" applyAlignment="1">
      <alignment horizontal="center"/>
      <protection/>
    </xf>
    <xf numFmtId="0" fontId="0" fillId="0" borderId="0" xfId="60">
      <alignment/>
      <protection/>
    </xf>
    <xf numFmtId="0" fontId="0" fillId="24" borderId="10" xfId="58" applyFont="1" applyFill="1" applyBorder="1" applyAlignment="1">
      <alignment horizontal="center"/>
      <protection/>
    </xf>
    <xf numFmtId="0" fontId="0" fillId="0" borderId="7" xfId="58" applyFont="1" applyFill="1" applyBorder="1" applyAlignment="1">
      <alignment wrapText="1"/>
      <protection/>
    </xf>
    <xf numFmtId="0" fontId="0" fillId="0" borderId="7" xfId="61" applyFont="1" applyFill="1" applyBorder="1" applyAlignment="1">
      <alignment wrapText="1"/>
      <protection/>
    </xf>
    <xf numFmtId="0" fontId="8" fillId="0" borderId="0" xfId="57" applyFont="1">
      <alignment/>
      <protection/>
    </xf>
    <xf numFmtId="0" fontId="0" fillId="0" borderId="0" xfId="59" applyFont="1">
      <alignment/>
      <protection/>
    </xf>
    <xf numFmtId="0" fontId="0" fillId="24" borderId="10" xfId="58" applyFont="1" applyFill="1" applyBorder="1" applyAlignment="1">
      <alignment horizontal="center"/>
      <protection/>
    </xf>
    <xf numFmtId="0" fontId="0" fillId="24" borderId="10" xfId="62" applyFont="1" applyFill="1" applyBorder="1" applyAlignment="1">
      <alignment horizontal="center"/>
      <protection/>
    </xf>
    <xf numFmtId="0" fontId="0" fillId="0" borderId="7" xfId="58" applyFont="1" applyFill="1" applyBorder="1" applyAlignment="1">
      <alignment wrapText="1"/>
      <protection/>
    </xf>
    <xf numFmtId="0" fontId="0" fillId="0" borderId="7" xfId="61" applyFont="1" applyFill="1" applyBorder="1" applyAlignment="1">
      <alignment wrapText="1"/>
      <protection/>
    </xf>
    <xf numFmtId="0" fontId="0" fillId="0" borderId="0" xfId="62" applyFont="1" applyFill="1" applyBorder="1" applyAlignment="1">
      <alignment wrapText="1"/>
      <protection/>
    </xf>
    <xf numFmtId="0" fontId="0" fillId="0" borderId="11" xfId="60" applyFont="1" applyBorder="1">
      <alignment/>
      <protection/>
    </xf>
    <xf numFmtId="0" fontId="5" fillId="0" borderId="12" xfId="60" applyFont="1" applyBorder="1">
      <alignment/>
      <protection/>
    </xf>
    <xf numFmtId="0" fontId="0" fillId="0" borderId="12" xfId="60" applyFont="1" applyBorder="1">
      <alignment/>
      <protection/>
    </xf>
    <xf numFmtId="0" fontId="0" fillId="0" borderId="13" xfId="60" applyFont="1" applyBorder="1">
      <alignment/>
      <protection/>
    </xf>
    <xf numFmtId="0" fontId="0" fillId="0" borderId="14" xfId="60" applyFont="1" applyBorder="1">
      <alignment/>
      <protection/>
    </xf>
    <xf numFmtId="0" fontId="0" fillId="0" borderId="0" xfId="60" applyFont="1" applyBorder="1">
      <alignment/>
      <protection/>
    </xf>
    <xf numFmtId="0" fontId="0" fillId="0" borderId="15" xfId="60" applyFont="1" applyBorder="1">
      <alignment/>
      <protection/>
    </xf>
    <xf numFmtId="0" fontId="8" fillId="0" borderId="14" xfId="57" applyFont="1" applyBorder="1">
      <alignment/>
      <protection/>
    </xf>
    <xf numFmtId="0" fontId="8" fillId="0" borderId="0" xfId="57" applyFont="1" applyBorder="1">
      <alignment/>
      <protection/>
    </xf>
    <xf numFmtId="0" fontId="0" fillId="0" borderId="15" xfId="62" applyFont="1" applyFill="1" applyBorder="1" applyAlignment="1">
      <alignment wrapText="1"/>
      <protection/>
    </xf>
    <xf numFmtId="0" fontId="0" fillId="24" borderId="16" xfId="62" applyFont="1" applyFill="1" applyBorder="1" applyAlignment="1">
      <alignment horizontal="center"/>
      <protection/>
    </xf>
    <xf numFmtId="0" fontId="0" fillId="0" borderId="17" xfId="62" applyFont="1" applyFill="1" applyBorder="1" applyAlignment="1">
      <alignment horizontal="center" wrapText="1"/>
      <protection/>
    </xf>
    <xf numFmtId="164" fontId="7" fillId="0" borderId="0" xfId="60" applyNumberFormat="1" applyFont="1" applyBorder="1" applyAlignment="1">
      <alignment horizontal="center"/>
      <protection/>
    </xf>
    <xf numFmtId="165" fontId="7" fillId="0" borderId="0" xfId="60" applyNumberFormat="1" applyFont="1" applyBorder="1" applyAlignment="1">
      <alignment horizontal="center"/>
      <protection/>
    </xf>
    <xf numFmtId="166" fontId="7" fillId="0" borderId="0" xfId="42" applyNumberFormat="1" applyFont="1" applyBorder="1" applyAlignment="1">
      <alignment horizontal="center"/>
    </xf>
    <xf numFmtId="164" fontId="7" fillId="0" borderId="15" xfId="60" applyNumberFormat="1" applyFont="1" applyBorder="1" applyAlignment="1">
      <alignment horizontal="center"/>
      <protection/>
    </xf>
    <xf numFmtId="0" fontId="0" fillId="0" borderId="18" xfId="62" applyFont="1" applyFill="1" applyBorder="1" applyAlignment="1">
      <alignment horizontal="center" wrapText="1"/>
      <protection/>
    </xf>
    <xf numFmtId="164" fontId="7" fillId="0" borderId="19" xfId="60" applyNumberFormat="1" applyFont="1" applyBorder="1" applyAlignment="1">
      <alignment horizontal="center"/>
      <protection/>
    </xf>
    <xf numFmtId="165" fontId="7" fillId="0" borderId="19" xfId="60" applyNumberFormat="1" applyFont="1" applyBorder="1" applyAlignment="1">
      <alignment horizontal="center"/>
      <protection/>
    </xf>
    <xf numFmtId="166" fontId="7" fillId="0" borderId="19" xfId="42" applyNumberFormat="1" applyFont="1" applyBorder="1" applyAlignment="1">
      <alignment horizontal="center"/>
    </xf>
    <xf numFmtId="164" fontId="7" fillId="0" borderId="20" xfId="60" applyNumberFormat="1" applyFont="1" applyBorder="1" applyAlignment="1">
      <alignment horizontal="center"/>
      <protection/>
    </xf>
    <xf numFmtId="0" fontId="9" fillId="0" borderId="0" xfId="57" applyFont="1">
      <alignment/>
      <protection/>
    </xf>
    <xf numFmtId="0" fontId="10" fillId="0" borderId="0" xfId="57" applyFont="1">
      <alignment/>
      <protection/>
    </xf>
    <xf numFmtId="43" fontId="7" fillId="0" borderId="7" xfId="42" applyFont="1" applyFill="1" applyBorder="1" applyAlignment="1">
      <alignment horizontal="right" wrapText="1"/>
    </xf>
    <xf numFmtId="43" fontId="1" fillId="0" borderId="0" xfId="42" applyFont="1" applyAlignment="1">
      <alignment/>
    </xf>
    <xf numFmtId="43" fontId="9" fillId="0" borderId="0" xfId="42" applyFont="1" applyAlignment="1">
      <alignment/>
    </xf>
    <xf numFmtId="166" fontId="7" fillId="0" borderId="7" xfId="42" applyNumberFormat="1" applyFont="1" applyFill="1" applyBorder="1" applyAlignment="1">
      <alignment horizontal="right" wrapText="1"/>
    </xf>
    <xf numFmtId="166" fontId="9" fillId="0" borderId="0" xfId="42" applyNumberFormat="1" applyFont="1" applyAlignment="1">
      <alignment/>
    </xf>
    <xf numFmtId="175" fontId="1" fillId="0" borderId="0" xfId="42" applyNumberFormat="1" applyFont="1" applyAlignment="1">
      <alignment/>
    </xf>
    <xf numFmtId="176" fontId="1" fillId="0" borderId="0" xfId="42" applyNumberFormat="1" applyFont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ort Query 3" xfId="58"/>
    <cellStyle name="Normal_Mort Query 3 (2)" xfId="59"/>
    <cellStyle name="Normal_Mort Query 3 (2)_1" xfId="60"/>
    <cellStyle name="Normal_Mort Query 3_1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8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57421875" style="1" customWidth="1"/>
    <col min="2" max="2" width="20.8515625" style="1" bestFit="1" customWidth="1"/>
    <col min="3" max="3" width="15.00390625" style="1" bestFit="1" customWidth="1"/>
    <col min="4" max="4" width="16.7109375" style="1" bestFit="1" customWidth="1"/>
    <col min="5" max="5" width="14.28125" style="1" bestFit="1" customWidth="1"/>
    <col min="6" max="6" width="26.7109375" style="1" bestFit="1" customWidth="1"/>
    <col min="7" max="7" width="26.140625" style="1" bestFit="1" customWidth="1"/>
    <col min="8" max="8" width="15.57421875" style="1" bestFit="1" customWidth="1"/>
    <col min="9" max="9" width="9.28125" style="1" bestFit="1" customWidth="1"/>
    <col min="10" max="16384" width="9.140625" style="1" customWidth="1"/>
  </cols>
  <sheetData>
    <row r="3" ht="12.75">
      <c r="C3" s="37" t="s">
        <v>39</v>
      </c>
    </row>
    <row r="6" spans="1:11" ht="15">
      <c r="A6" s="6" t="s">
        <v>9</v>
      </c>
      <c r="B6" s="6" t="s">
        <v>8</v>
      </c>
      <c r="C6" s="6" t="s">
        <v>7</v>
      </c>
      <c r="D6" s="6" t="s">
        <v>6</v>
      </c>
      <c r="E6" s="6" t="s">
        <v>5</v>
      </c>
      <c r="F6" s="6" t="s">
        <v>4</v>
      </c>
      <c r="G6" s="6" t="s">
        <v>3</v>
      </c>
      <c r="H6" s="6" t="s">
        <v>36</v>
      </c>
      <c r="I6" s="6" t="s">
        <v>37</v>
      </c>
      <c r="J6" s="4"/>
      <c r="K6" s="4"/>
    </row>
    <row r="7" spans="1:11" ht="15">
      <c r="A7" s="7" t="s">
        <v>18</v>
      </c>
      <c r="B7" s="42">
        <v>31427393079</v>
      </c>
      <c r="C7" s="42">
        <v>1430</v>
      </c>
      <c r="D7" s="39">
        <v>59535504</v>
      </c>
      <c r="E7" s="39">
        <v>265507.45327</v>
      </c>
      <c r="F7" s="39">
        <v>1234.647368</v>
      </c>
      <c r="G7" s="39">
        <v>56190419.10809</v>
      </c>
      <c r="H7" s="40">
        <f aca="true" t="shared" si="0" ref="H7:H17">C7/F7</f>
        <v>1.1582254472517532</v>
      </c>
      <c r="I7" s="40">
        <f aca="true" t="shared" si="1" ref="I7:I17">D7/G7</f>
        <v>1.059531232281348</v>
      </c>
      <c r="J7" s="3"/>
      <c r="K7" s="3"/>
    </row>
    <row r="8" spans="1:11" ht="15">
      <c r="A8" s="7" t="s">
        <v>17</v>
      </c>
      <c r="B8" s="42">
        <v>41626070463</v>
      </c>
      <c r="C8" s="42">
        <v>1038</v>
      </c>
      <c r="D8" s="39">
        <v>45785510</v>
      </c>
      <c r="E8" s="39">
        <v>228189.69957</v>
      </c>
      <c r="F8" s="39">
        <v>826.485319</v>
      </c>
      <c r="G8" s="39">
        <v>38649913.929335</v>
      </c>
      <c r="H8" s="40">
        <f t="shared" si="0"/>
        <v>1.2559206753435386</v>
      </c>
      <c r="I8" s="40">
        <f t="shared" si="1"/>
        <v>1.1846212667824116</v>
      </c>
      <c r="J8" s="3"/>
      <c r="K8" s="3"/>
    </row>
    <row r="9" spans="1:11" ht="15">
      <c r="A9" s="7" t="s">
        <v>16</v>
      </c>
      <c r="B9" s="42">
        <v>131116709363</v>
      </c>
      <c r="C9" s="42">
        <v>668</v>
      </c>
      <c r="D9" s="39">
        <v>107738749</v>
      </c>
      <c r="E9" s="39">
        <v>221477.26721</v>
      </c>
      <c r="F9" s="39">
        <v>897.829269</v>
      </c>
      <c r="G9" s="39">
        <v>169674381.082502</v>
      </c>
      <c r="H9" s="40">
        <f t="shared" si="0"/>
        <v>0.7440167335422433</v>
      </c>
      <c r="I9" s="40">
        <f t="shared" si="1"/>
        <v>0.6349735788787902</v>
      </c>
      <c r="J9" s="3"/>
      <c r="K9" s="3"/>
    </row>
    <row r="10" spans="1:11" ht="15">
      <c r="A10" s="7" t="s">
        <v>15</v>
      </c>
      <c r="B10" s="42">
        <v>37142591829</v>
      </c>
      <c r="C10" s="42">
        <v>228</v>
      </c>
      <c r="D10" s="39">
        <v>70065173</v>
      </c>
      <c r="E10" s="39">
        <v>132105.75815</v>
      </c>
      <c r="F10" s="39">
        <v>260.224863</v>
      </c>
      <c r="G10" s="39">
        <v>78589745.347617</v>
      </c>
      <c r="H10" s="40">
        <f t="shared" si="0"/>
        <v>0.8761653186075459</v>
      </c>
      <c r="I10" s="40">
        <f t="shared" si="1"/>
        <v>0.8915307294875274</v>
      </c>
      <c r="J10" s="3"/>
      <c r="K10" s="3"/>
    </row>
    <row r="11" spans="1:11" ht="15">
      <c r="A11" s="7" t="s">
        <v>14</v>
      </c>
      <c r="B11" s="42">
        <v>217157433858</v>
      </c>
      <c r="C11" s="42">
        <v>13409</v>
      </c>
      <c r="D11" s="39">
        <v>293746039</v>
      </c>
      <c r="E11" s="39">
        <v>2188593.0219</v>
      </c>
      <c r="F11" s="39">
        <v>17861.680321</v>
      </c>
      <c r="G11" s="39">
        <v>478704050.008011</v>
      </c>
      <c r="H11" s="40">
        <f t="shared" si="0"/>
        <v>0.750713245283817</v>
      </c>
      <c r="I11" s="40">
        <f t="shared" si="1"/>
        <v>0.6136276452958446</v>
      </c>
      <c r="J11" s="3"/>
      <c r="K11" s="3"/>
    </row>
    <row r="12" spans="1:11" ht="15">
      <c r="A12" s="7" t="s">
        <v>13</v>
      </c>
      <c r="B12" s="42">
        <v>127295030261</v>
      </c>
      <c r="C12" s="42">
        <v>1988</v>
      </c>
      <c r="D12" s="39">
        <v>94578994</v>
      </c>
      <c r="E12" s="39">
        <v>243004.47044</v>
      </c>
      <c r="F12" s="39">
        <v>2242.013644</v>
      </c>
      <c r="G12" s="39">
        <v>132166445.680717</v>
      </c>
      <c r="H12" s="40">
        <f t="shared" si="0"/>
        <v>0.8867029000114327</v>
      </c>
      <c r="I12" s="40">
        <f t="shared" si="1"/>
        <v>0.7156051864213748</v>
      </c>
      <c r="J12" s="3"/>
      <c r="K12" s="3"/>
    </row>
    <row r="13" spans="1:11" ht="15">
      <c r="A13" s="8" t="s">
        <v>12</v>
      </c>
      <c r="B13" s="42">
        <v>6612040258</v>
      </c>
      <c r="C13" s="42">
        <v>3</v>
      </c>
      <c r="D13" s="39">
        <v>1250000</v>
      </c>
      <c r="E13" s="39">
        <v>5417.0742</v>
      </c>
      <c r="F13" s="39">
        <v>5.814102</v>
      </c>
      <c r="G13" s="39">
        <v>3394609.667326</v>
      </c>
      <c r="H13" s="40">
        <f t="shared" si="0"/>
        <v>0.5159868196326793</v>
      </c>
      <c r="I13" s="40">
        <f t="shared" si="1"/>
        <v>0.36823084905212367</v>
      </c>
      <c r="J13" s="2"/>
      <c r="K13" s="2"/>
    </row>
    <row r="14" spans="1:11" ht="15">
      <c r="A14" s="7" t="s">
        <v>11</v>
      </c>
      <c r="B14" s="42">
        <v>369060415730</v>
      </c>
      <c r="C14" s="42">
        <v>9978</v>
      </c>
      <c r="D14" s="39">
        <v>619270676</v>
      </c>
      <c r="E14" s="39">
        <v>1030368.23704</v>
      </c>
      <c r="F14" s="39">
        <v>11620.277551</v>
      </c>
      <c r="G14" s="39">
        <v>762428782.795328</v>
      </c>
      <c r="H14" s="40">
        <f t="shared" si="0"/>
        <v>0.8586714005932956</v>
      </c>
      <c r="I14" s="40">
        <f t="shared" si="1"/>
        <v>0.8122341259593312</v>
      </c>
      <c r="J14" s="3"/>
      <c r="K14" s="3"/>
    </row>
    <row r="15" spans="1:11" ht="15">
      <c r="A15" s="7" t="s">
        <v>10</v>
      </c>
      <c r="B15" s="42">
        <v>215431789264</v>
      </c>
      <c r="C15" s="42">
        <v>3609</v>
      </c>
      <c r="D15" s="39">
        <v>391143898</v>
      </c>
      <c r="E15" s="39">
        <v>592757.33349</v>
      </c>
      <c r="F15" s="39">
        <v>3949.84767</v>
      </c>
      <c r="G15" s="39">
        <v>472546941.162493</v>
      </c>
      <c r="H15" s="40">
        <f t="shared" si="0"/>
        <v>0.9137061227477666</v>
      </c>
      <c r="I15" s="40">
        <f t="shared" si="1"/>
        <v>0.8277355410189795</v>
      </c>
      <c r="J15" s="3"/>
      <c r="K15" s="3"/>
    </row>
    <row r="16" spans="1:11" ht="15">
      <c r="A16" s="8" t="s">
        <v>0</v>
      </c>
      <c r="B16" s="42">
        <v>14589207399</v>
      </c>
      <c r="C16" s="42">
        <v>1349</v>
      </c>
      <c r="D16" s="39">
        <v>20489929</v>
      </c>
      <c r="E16" s="39">
        <v>234944.71785</v>
      </c>
      <c r="F16" s="39">
        <v>1327.725031</v>
      </c>
      <c r="G16" s="39">
        <v>20925003.551124</v>
      </c>
      <c r="H16" s="40">
        <f t="shared" si="0"/>
        <v>1.0160236257532755</v>
      </c>
      <c r="I16" s="40">
        <f t="shared" si="1"/>
        <v>0.9792079102848884</v>
      </c>
      <c r="J16" s="2"/>
      <c r="K16" s="2"/>
    </row>
    <row r="17" spans="1:9" ht="12.75">
      <c r="A17" s="38" t="s">
        <v>38</v>
      </c>
      <c r="B17" s="40"/>
      <c r="C17" s="43">
        <f>SUM(C7:C16)</f>
        <v>33700</v>
      </c>
      <c r="D17" s="41">
        <f>SUM(D7:D16)</f>
        <v>1703604472</v>
      </c>
      <c r="E17" s="41"/>
      <c r="F17" s="41">
        <f>SUM(F7:F16)</f>
        <v>40226.545138</v>
      </c>
      <c r="G17" s="41">
        <f>SUM(G7:G16)</f>
        <v>2213270292.332543</v>
      </c>
      <c r="H17" s="41">
        <f t="shared" si="0"/>
        <v>0.8377552654444913</v>
      </c>
      <c r="I17" s="41">
        <f t="shared" si="1"/>
        <v>0.7697227391981071</v>
      </c>
    </row>
    <row r="18" spans="1:9" ht="12.75">
      <c r="A18" s="38"/>
      <c r="B18" s="40"/>
      <c r="C18" s="43"/>
      <c r="D18" s="41"/>
      <c r="E18" s="41"/>
      <c r="F18" s="41"/>
      <c r="G18" s="41"/>
      <c r="H18" s="41"/>
      <c r="I18" s="41"/>
    </row>
    <row r="19" spans="1:9" ht="12.75">
      <c r="A19" s="38"/>
      <c r="B19" s="40"/>
      <c r="C19" s="43"/>
      <c r="D19" s="41"/>
      <c r="E19" s="41"/>
      <c r="F19" s="41"/>
      <c r="G19" s="41"/>
      <c r="H19" s="41"/>
      <c r="I19" s="41"/>
    </row>
    <row r="20" spans="1:9" ht="12.75">
      <c r="A20" s="38"/>
      <c r="B20" s="40"/>
      <c r="C20" s="43"/>
      <c r="D20" s="41"/>
      <c r="E20" s="41"/>
      <c r="F20" s="41"/>
      <c r="G20" s="41"/>
      <c r="H20" s="41"/>
      <c r="I20" s="41"/>
    </row>
    <row r="21" spans="1:9" ht="12.75">
      <c r="A21" s="38"/>
      <c r="B21" s="40"/>
      <c r="C21" s="43"/>
      <c r="D21" s="41"/>
      <c r="E21" s="41"/>
      <c r="F21" s="41"/>
      <c r="G21" s="41"/>
      <c r="H21" s="41"/>
      <c r="I21" s="41"/>
    </row>
    <row r="22" spans="1:9" ht="12.75">
      <c r="A22" s="38"/>
      <c r="B22" s="40"/>
      <c r="C22" s="43"/>
      <c r="D22" s="41"/>
      <c r="E22" s="41"/>
      <c r="F22" s="41"/>
      <c r="G22" s="41"/>
      <c r="H22" s="41"/>
      <c r="I22" s="41"/>
    </row>
    <row r="23" spans="1:9" ht="12.75">
      <c r="A23" s="38"/>
      <c r="B23" s="40"/>
      <c r="C23" s="43"/>
      <c r="D23" s="41"/>
      <c r="E23" s="41"/>
      <c r="F23" s="41"/>
      <c r="G23" s="41"/>
      <c r="H23" s="41"/>
      <c r="I23" s="41"/>
    </row>
    <row r="24" spans="1:9" ht="12.75">
      <c r="A24" s="38"/>
      <c r="B24" s="40"/>
      <c r="C24" s="43"/>
      <c r="D24" s="41"/>
      <c r="E24" s="41"/>
      <c r="F24" s="41"/>
      <c r="G24" s="41"/>
      <c r="H24" s="41"/>
      <c r="I24" s="41"/>
    </row>
    <row r="25" spans="1:9" ht="12.75">
      <c r="A25" s="38"/>
      <c r="B25" s="40"/>
      <c r="C25" s="43"/>
      <c r="D25" s="41"/>
      <c r="E25" s="41"/>
      <c r="F25" s="41"/>
      <c r="G25" s="41"/>
      <c r="H25" s="41"/>
      <c r="I25" s="41"/>
    </row>
    <row r="28" spans="1:8" ht="15">
      <c r="A28" s="9"/>
      <c r="B28" s="9"/>
      <c r="C28" s="9"/>
      <c r="D28" s="10" t="s">
        <v>20</v>
      </c>
      <c r="E28" s="9"/>
      <c r="F28" s="9"/>
      <c r="G28" s="10"/>
      <c r="H28" s="10" t="s">
        <v>20</v>
      </c>
    </row>
    <row r="29" spans="1:8" ht="15">
      <c r="A29" s="11" t="s">
        <v>9</v>
      </c>
      <c r="B29" s="11" t="s">
        <v>2</v>
      </c>
      <c r="C29" s="12" t="s">
        <v>23</v>
      </c>
      <c r="D29" s="10" t="s">
        <v>21</v>
      </c>
      <c r="E29" s="9"/>
      <c r="F29" s="11" t="s">
        <v>1</v>
      </c>
      <c r="G29" s="12" t="s">
        <v>19</v>
      </c>
      <c r="H29" s="10" t="s">
        <v>22</v>
      </c>
    </row>
    <row r="30" spans="1:8" ht="15">
      <c r="A30" s="13" t="s">
        <v>18</v>
      </c>
      <c r="B30" s="39">
        <v>1408.965451</v>
      </c>
      <c r="C30" s="40">
        <f>F7^2</f>
        <v>1524354.1233093273</v>
      </c>
      <c r="D30" s="44">
        <f>B30/C30</f>
        <v>0.0009243032373220326</v>
      </c>
      <c r="E30" s="40"/>
      <c r="F30" s="39">
        <v>4599358171803.119</v>
      </c>
      <c r="G30" s="40">
        <f>G7^2</f>
        <v>3157363199542805.5</v>
      </c>
      <c r="H30" s="45">
        <f>F30/G30</f>
        <v>0.0014567086144758761</v>
      </c>
    </row>
    <row r="31" spans="1:8" ht="15">
      <c r="A31" s="13" t="s">
        <v>17</v>
      </c>
      <c r="B31" s="39">
        <v>1018.015525</v>
      </c>
      <c r="C31" s="40">
        <f aca="true" t="shared" si="2" ref="C31:C39">F8^2</f>
        <v>683077.9825225318</v>
      </c>
      <c r="D31" s="44">
        <f aca="true" t="shared" si="3" ref="D31:D39">B31/C31</f>
        <v>0.0014903357318597516</v>
      </c>
      <c r="E31" s="40"/>
      <c r="F31" s="39">
        <v>16748755869700.398</v>
      </c>
      <c r="G31" s="40">
        <f aca="true" t="shared" si="4" ref="G31:G39">G8^2</f>
        <v>1493815846745003.5</v>
      </c>
      <c r="H31" s="45">
        <f aca="true" t="shared" si="5" ref="H31:H39">F31/G31</f>
        <v>0.011212061986218463</v>
      </c>
    </row>
    <row r="32" spans="1:8" ht="15">
      <c r="A32" s="13" t="s">
        <v>16</v>
      </c>
      <c r="B32" s="39">
        <v>658.973174</v>
      </c>
      <c r="C32" s="40">
        <f t="shared" si="2"/>
        <v>806097.3962730743</v>
      </c>
      <c r="D32" s="44">
        <f t="shared" si="3"/>
        <v>0.0008174857989204639</v>
      </c>
      <c r="E32" s="40"/>
      <c r="F32" s="39">
        <v>117524700418215.02</v>
      </c>
      <c r="G32" s="40">
        <f t="shared" si="4"/>
        <v>28789395595730116</v>
      </c>
      <c r="H32" s="45">
        <f t="shared" si="5"/>
        <v>0.004082221873238826</v>
      </c>
    </row>
    <row r="33" spans="1:8" ht="15">
      <c r="A33" s="13" t="s">
        <v>15</v>
      </c>
      <c r="B33" s="39">
        <v>225.827145</v>
      </c>
      <c r="C33" s="40">
        <f t="shared" si="2"/>
        <v>67716.97932336878</v>
      </c>
      <c r="D33" s="44">
        <f t="shared" si="3"/>
        <v>0.00333486737383261</v>
      </c>
      <c r="E33" s="40"/>
      <c r="F33" s="39">
        <v>66378431856307.07</v>
      </c>
      <c r="G33" s="40">
        <f t="shared" si="4"/>
        <v>6176348073803288</v>
      </c>
      <c r="H33" s="45">
        <f t="shared" si="5"/>
        <v>0.010747197383166972</v>
      </c>
    </row>
    <row r="34" spans="1:8" ht="15">
      <c r="A34" s="13" t="s">
        <v>14</v>
      </c>
      <c r="B34" s="39">
        <v>13036.662282</v>
      </c>
      <c r="C34" s="40">
        <f t="shared" si="2"/>
        <v>319039623.88959867</v>
      </c>
      <c r="D34" s="44">
        <f t="shared" si="3"/>
        <v>4.08622042712514E-05</v>
      </c>
      <c r="E34" s="40"/>
      <c r="F34" s="39">
        <v>39531030242677.164</v>
      </c>
      <c r="G34" s="40">
        <f t="shared" si="4"/>
        <v>2.291575674940723E+17</v>
      </c>
      <c r="H34" s="45">
        <f t="shared" si="5"/>
        <v>0.0001725058904882106</v>
      </c>
    </row>
    <row r="35" spans="1:8" ht="15">
      <c r="A35" s="13" t="s">
        <v>13</v>
      </c>
      <c r="B35" s="39">
        <v>1913.141453</v>
      </c>
      <c r="C35" s="40">
        <f t="shared" si="2"/>
        <v>5026625.179882159</v>
      </c>
      <c r="D35" s="44">
        <f t="shared" si="3"/>
        <v>0.0003806015735282753</v>
      </c>
      <c r="E35" s="40"/>
      <c r="F35" s="39">
        <v>104627674930472.47</v>
      </c>
      <c r="G35" s="40">
        <f t="shared" si="4"/>
        <v>17467969363873920</v>
      </c>
      <c r="H35" s="45">
        <f t="shared" si="5"/>
        <v>0.005989687338635731</v>
      </c>
    </row>
    <row r="36" spans="1:8" ht="15">
      <c r="A36" s="14" t="s">
        <v>12</v>
      </c>
      <c r="B36" s="39">
        <v>2.991843</v>
      </c>
      <c r="C36" s="40">
        <f t="shared" si="2"/>
        <v>33.803782066404004</v>
      </c>
      <c r="D36" s="44">
        <f t="shared" si="3"/>
        <v>0.08850616165146362</v>
      </c>
      <c r="E36" s="40"/>
      <c r="F36" s="39">
        <v>2464818042525.8384</v>
      </c>
      <c r="G36" s="40">
        <f t="shared" si="4"/>
        <v>11523374793503.137</v>
      </c>
      <c r="H36" s="45">
        <f t="shared" si="5"/>
        <v>0.2138972381524464</v>
      </c>
    </row>
    <row r="37" spans="1:8" ht="15">
      <c r="A37" s="13" t="s">
        <v>11</v>
      </c>
      <c r="B37" s="39">
        <v>9621.34599</v>
      </c>
      <c r="C37" s="40">
        <f t="shared" si="2"/>
        <v>135030850.36227453</v>
      </c>
      <c r="D37" s="44">
        <f t="shared" si="3"/>
        <v>7.125294674651661E-05</v>
      </c>
      <c r="E37" s="40"/>
      <c r="F37" s="39">
        <v>1489033453189988.2</v>
      </c>
      <c r="G37" s="40">
        <f t="shared" si="4"/>
        <v>5.812976488347654E+17</v>
      </c>
      <c r="H37" s="45">
        <f t="shared" si="5"/>
        <v>0.002561567995629805</v>
      </c>
    </row>
    <row r="38" spans="1:8" ht="15">
      <c r="A38" s="13" t="s">
        <v>10</v>
      </c>
      <c r="B38" s="39">
        <v>3537.367686</v>
      </c>
      <c r="C38" s="40">
        <f t="shared" si="2"/>
        <v>15601296.61620443</v>
      </c>
      <c r="D38" s="44">
        <f t="shared" si="3"/>
        <v>0.00022673549340289324</v>
      </c>
      <c r="E38" s="40"/>
      <c r="F38" s="39">
        <v>143555568375748.75</v>
      </c>
      <c r="G38" s="40">
        <f t="shared" si="4"/>
        <v>2.233006116020286E+17</v>
      </c>
      <c r="H38" s="45">
        <f t="shared" si="5"/>
        <v>0.0006428803188035898</v>
      </c>
    </row>
    <row r="39" spans="1:8" ht="15">
      <c r="A39" s="14" t="s">
        <v>0</v>
      </c>
      <c r="B39" s="39">
        <v>1307.642476</v>
      </c>
      <c r="C39" s="40">
        <f t="shared" si="2"/>
        <v>1762853.7579439508</v>
      </c>
      <c r="D39" s="44">
        <f t="shared" si="3"/>
        <v>0.0007417759244675677</v>
      </c>
      <c r="E39" s="40"/>
      <c r="F39" s="39">
        <v>1329687244439.1882</v>
      </c>
      <c r="G39" s="40">
        <f t="shared" si="4"/>
        <v>437855773614552</v>
      </c>
      <c r="H39" s="45">
        <f t="shared" si="5"/>
        <v>0.0030368156013165257</v>
      </c>
    </row>
    <row r="52" spans="1:6" ht="15">
      <c r="A52" s="16"/>
      <c r="B52" s="17" t="s">
        <v>35</v>
      </c>
      <c r="C52" s="18"/>
      <c r="D52" s="18"/>
      <c r="E52" s="18"/>
      <c r="F52" s="19"/>
    </row>
    <row r="53" spans="1:6" ht="15">
      <c r="A53" s="20"/>
      <c r="B53" s="21"/>
      <c r="C53" s="21"/>
      <c r="D53" s="21"/>
      <c r="E53" s="21"/>
      <c r="F53" s="22" t="s">
        <v>28</v>
      </c>
    </row>
    <row r="54" spans="1:6" ht="15">
      <c r="A54" s="23"/>
      <c r="B54" s="15" t="s">
        <v>24</v>
      </c>
      <c r="C54" s="24"/>
      <c r="D54" s="21" t="s">
        <v>26</v>
      </c>
      <c r="E54" s="21"/>
      <c r="F54" s="22" t="s">
        <v>33</v>
      </c>
    </row>
    <row r="55" spans="1:6" ht="15">
      <c r="A55" s="23"/>
      <c r="B55" s="15" t="s">
        <v>32</v>
      </c>
      <c r="C55" s="24"/>
      <c r="D55" s="15" t="s">
        <v>32</v>
      </c>
      <c r="E55" s="21" t="s">
        <v>30</v>
      </c>
      <c r="F55" s="25" t="s">
        <v>32</v>
      </c>
    </row>
    <row r="56" spans="1:6" ht="15">
      <c r="A56" s="26" t="s">
        <v>9</v>
      </c>
      <c r="B56" s="15" t="s">
        <v>25</v>
      </c>
      <c r="C56" s="12" t="s">
        <v>27</v>
      </c>
      <c r="D56" s="15" t="s">
        <v>25</v>
      </c>
      <c r="E56" s="21" t="s">
        <v>31</v>
      </c>
      <c r="F56" s="25" t="s">
        <v>25</v>
      </c>
    </row>
    <row r="57" spans="1:6" ht="15">
      <c r="A57" s="27" t="s">
        <v>18</v>
      </c>
      <c r="B57" s="28">
        <f aca="true" t="shared" si="6" ref="B57:B66">H$17</f>
        <v>0.8377552654444913</v>
      </c>
      <c r="C57" s="29">
        <f aca="true" t="shared" si="7" ref="C57:C66">MIN(1,0.05*D57/(1.96*D30^0.5))</f>
        <v>0.97185125192838</v>
      </c>
      <c r="D57" s="28">
        <f aca="true" t="shared" si="8" ref="D57:D66">C7/F7</f>
        <v>1.1582254472517532</v>
      </c>
      <c r="E57" s="30">
        <f>C7</f>
        <v>1430</v>
      </c>
      <c r="F57" s="31">
        <f aca="true" t="shared" si="9" ref="F57:F66">C57*D57+(1-C57)*B57</f>
        <v>1.1492046128395943</v>
      </c>
    </row>
    <row r="58" spans="1:6" ht="15">
      <c r="A58" s="27" t="s">
        <v>17</v>
      </c>
      <c r="B58" s="28">
        <f t="shared" si="6"/>
        <v>0.8377552654444913</v>
      </c>
      <c r="C58" s="29">
        <f t="shared" si="7"/>
        <v>0.8299159015048041</v>
      </c>
      <c r="D58" s="28">
        <f t="shared" si="8"/>
        <v>1.2559206753435386</v>
      </c>
      <c r="E58" s="30">
        <f aca="true" t="shared" si="10" ref="E58:E66">C8</f>
        <v>1038</v>
      </c>
      <c r="F58" s="31">
        <f t="shared" si="9"/>
        <v>1.184797388578985</v>
      </c>
    </row>
    <row r="59" spans="1:6" ht="15">
      <c r="A59" s="27" t="s">
        <v>16</v>
      </c>
      <c r="B59" s="28">
        <f t="shared" si="6"/>
        <v>0.8377552654444913</v>
      </c>
      <c r="C59" s="29">
        <f t="shared" si="7"/>
        <v>0.6638294688373789</v>
      </c>
      <c r="D59" s="28">
        <f t="shared" si="8"/>
        <v>0.7440167335422433</v>
      </c>
      <c r="E59" s="30">
        <f t="shared" si="10"/>
        <v>668</v>
      </c>
      <c r="F59" s="31">
        <f t="shared" si="9"/>
        <v>0.7755288656022263</v>
      </c>
    </row>
    <row r="60" spans="1:6" ht="15">
      <c r="A60" s="27" t="s">
        <v>15</v>
      </c>
      <c r="B60" s="28">
        <f t="shared" si="6"/>
        <v>0.8377552654444913</v>
      </c>
      <c r="C60" s="29">
        <f t="shared" si="7"/>
        <v>0.38704432849777337</v>
      </c>
      <c r="D60" s="28">
        <f t="shared" si="8"/>
        <v>0.8761653186075459</v>
      </c>
      <c r="E60" s="30">
        <f t="shared" si="10"/>
        <v>228</v>
      </c>
      <c r="F60" s="31">
        <f t="shared" si="9"/>
        <v>0.8526216586785496</v>
      </c>
    </row>
    <row r="61" spans="1:6" ht="15">
      <c r="A61" s="27" t="s">
        <v>14</v>
      </c>
      <c r="B61" s="28">
        <f t="shared" si="6"/>
        <v>0.8377552654444913</v>
      </c>
      <c r="C61" s="29">
        <f t="shared" si="7"/>
        <v>1</v>
      </c>
      <c r="D61" s="28">
        <f t="shared" si="8"/>
        <v>0.750713245283817</v>
      </c>
      <c r="E61" s="30">
        <f t="shared" si="10"/>
        <v>13409</v>
      </c>
      <c r="F61" s="31">
        <f t="shared" si="9"/>
        <v>0.750713245283817</v>
      </c>
    </row>
    <row r="62" spans="1:6" ht="15">
      <c r="A62" s="27" t="s">
        <v>13</v>
      </c>
      <c r="B62" s="28">
        <f t="shared" si="6"/>
        <v>0.8377552654444913</v>
      </c>
      <c r="C62" s="29">
        <f t="shared" si="7"/>
        <v>1</v>
      </c>
      <c r="D62" s="28">
        <f t="shared" si="8"/>
        <v>0.8867029000114327</v>
      </c>
      <c r="E62" s="30">
        <f t="shared" si="10"/>
        <v>1988</v>
      </c>
      <c r="F62" s="31">
        <f t="shared" si="9"/>
        <v>0.8867029000114327</v>
      </c>
    </row>
    <row r="63" spans="1:6" ht="15">
      <c r="A63" s="27" t="s">
        <v>12</v>
      </c>
      <c r="B63" s="28">
        <f t="shared" si="6"/>
        <v>0.8377552654444913</v>
      </c>
      <c r="C63" s="29">
        <f t="shared" si="7"/>
        <v>0.04424516182186169</v>
      </c>
      <c r="D63" s="28">
        <f t="shared" si="8"/>
        <v>0.5159868196326793</v>
      </c>
      <c r="E63" s="30">
        <f t="shared" si="10"/>
        <v>3</v>
      </c>
      <c r="F63" s="31">
        <f t="shared" si="9"/>
        <v>0.8235185684903787</v>
      </c>
    </row>
    <row r="64" spans="1:6" ht="15">
      <c r="A64" s="27" t="s">
        <v>11</v>
      </c>
      <c r="B64" s="28">
        <f t="shared" si="6"/>
        <v>0.8377552654444913</v>
      </c>
      <c r="C64" s="29">
        <f t="shared" si="7"/>
        <v>1</v>
      </c>
      <c r="D64" s="28">
        <f t="shared" si="8"/>
        <v>0.8586714005932956</v>
      </c>
      <c r="E64" s="30">
        <f t="shared" si="10"/>
        <v>9978</v>
      </c>
      <c r="F64" s="31">
        <f t="shared" si="9"/>
        <v>0.8586714005932956</v>
      </c>
    </row>
    <row r="65" spans="1:6" ht="15">
      <c r="A65" s="27" t="s">
        <v>10</v>
      </c>
      <c r="B65" s="28">
        <f t="shared" si="6"/>
        <v>0.8377552654444913</v>
      </c>
      <c r="C65" s="29">
        <f t="shared" si="7"/>
        <v>1</v>
      </c>
      <c r="D65" s="28">
        <f t="shared" si="8"/>
        <v>0.9137061227477666</v>
      </c>
      <c r="E65" s="30">
        <f t="shared" si="10"/>
        <v>3609</v>
      </c>
      <c r="F65" s="31">
        <f t="shared" si="9"/>
        <v>0.9137061227477666</v>
      </c>
    </row>
    <row r="66" spans="1:6" ht="15">
      <c r="A66" s="32" t="s">
        <v>0</v>
      </c>
      <c r="B66" s="33">
        <f t="shared" si="6"/>
        <v>0.8377552654444913</v>
      </c>
      <c r="C66" s="34">
        <f t="shared" si="7"/>
        <v>0.9516590303719156</v>
      </c>
      <c r="D66" s="33">
        <f t="shared" si="8"/>
        <v>1.0160236257532755</v>
      </c>
      <c r="E66" s="35">
        <f t="shared" si="10"/>
        <v>1349</v>
      </c>
      <c r="F66" s="36">
        <f t="shared" si="9"/>
        <v>1.0074059603619403</v>
      </c>
    </row>
    <row r="67" spans="1:6" ht="15">
      <c r="A67" s="5"/>
      <c r="B67" s="5"/>
      <c r="C67" s="5"/>
      <c r="D67" s="5"/>
      <c r="E67" s="5"/>
      <c r="F67" s="5"/>
    </row>
    <row r="68" spans="1:6" ht="15">
      <c r="A68" s="16"/>
      <c r="B68" s="17" t="s">
        <v>34</v>
      </c>
      <c r="C68" s="18"/>
      <c r="D68" s="18"/>
      <c r="E68" s="18"/>
      <c r="F68" s="19"/>
    </row>
    <row r="69" spans="1:6" ht="15">
      <c r="A69" s="20"/>
      <c r="B69" s="21"/>
      <c r="C69" s="21"/>
      <c r="D69" s="21"/>
      <c r="E69" s="21"/>
      <c r="F69" s="22" t="s">
        <v>28</v>
      </c>
    </row>
    <row r="70" spans="1:6" ht="15">
      <c r="A70" s="23"/>
      <c r="B70" s="15" t="s">
        <v>24</v>
      </c>
      <c r="C70" s="24"/>
      <c r="D70" s="21" t="s">
        <v>26</v>
      </c>
      <c r="E70" s="21"/>
      <c r="F70" s="22" t="s">
        <v>33</v>
      </c>
    </row>
    <row r="71" spans="1:6" ht="15">
      <c r="A71" s="23"/>
      <c r="B71" s="15" t="s">
        <v>32</v>
      </c>
      <c r="C71" s="24"/>
      <c r="D71" s="15" t="s">
        <v>32</v>
      </c>
      <c r="E71" s="21" t="s">
        <v>30</v>
      </c>
      <c r="F71" s="25" t="s">
        <v>32</v>
      </c>
    </row>
    <row r="72" spans="1:6" ht="15" customHeight="1">
      <c r="A72" s="26" t="s">
        <v>9</v>
      </c>
      <c r="B72" s="15" t="s">
        <v>29</v>
      </c>
      <c r="C72" s="12" t="s">
        <v>27</v>
      </c>
      <c r="D72" s="15" t="s">
        <v>29</v>
      </c>
      <c r="E72" s="21" t="s">
        <v>31</v>
      </c>
      <c r="F72" s="25" t="s">
        <v>29</v>
      </c>
    </row>
    <row r="73" spans="1:6" ht="15">
      <c r="A73" s="27" t="s">
        <v>18</v>
      </c>
      <c r="B73" s="28">
        <f aca="true" t="shared" si="11" ref="B73:B82">$I$17</f>
        <v>0.7697227391981071</v>
      </c>
      <c r="C73" s="29">
        <f aca="true" t="shared" si="12" ref="C73:C82">MIN(1,0.05*D73/(1.96*H30^0.5))</f>
        <v>0.7081762403155287</v>
      </c>
      <c r="D73" s="28">
        <f aca="true" t="shared" si="13" ref="D73:D82">D7/G7</f>
        <v>1.059531232281348</v>
      </c>
      <c r="E73" s="30">
        <f>C7</f>
        <v>1430</v>
      </c>
      <c r="F73" s="31">
        <f aca="true" t="shared" si="14" ref="F73:F82">C73*D73+(1-C73)*B73</f>
        <v>0.9749582282413054</v>
      </c>
    </row>
    <row r="74" spans="1:6" ht="15">
      <c r="A74" s="27" t="s">
        <v>17</v>
      </c>
      <c r="B74" s="28">
        <f t="shared" si="11"/>
        <v>0.7697227391981071</v>
      </c>
      <c r="C74" s="29">
        <f t="shared" si="12"/>
        <v>0.2853978603989383</v>
      </c>
      <c r="D74" s="28">
        <f t="shared" si="13"/>
        <v>1.1846212667824116</v>
      </c>
      <c r="E74" s="30">
        <f aca="true" t="shared" si="15" ref="E74:E82">C8</f>
        <v>1038</v>
      </c>
      <c r="F74" s="31">
        <f t="shared" si="14"/>
        <v>0.8881338912533376</v>
      </c>
    </row>
    <row r="75" spans="1:6" ht="15">
      <c r="A75" s="27" t="s">
        <v>16</v>
      </c>
      <c r="B75" s="28">
        <f t="shared" si="11"/>
        <v>0.7697227391981071</v>
      </c>
      <c r="C75" s="29">
        <f t="shared" si="12"/>
        <v>0.25352528817636755</v>
      </c>
      <c r="D75" s="28">
        <f t="shared" si="13"/>
        <v>0.6349735788787902</v>
      </c>
      <c r="E75" s="30">
        <f t="shared" si="15"/>
        <v>668</v>
      </c>
      <c r="F75" s="31">
        <f t="shared" si="14"/>
        <v>0.7355604194966288</v>
      </c>
    </row>
    <row r="76" spans="1:6" ht="15">
      <c r="A76" s="27" t="s">
        <v>15</v>
      </c>
      <c r="B76" s="28">
        <f t="shared" si="11"/>
        <v>0.7697227391981071</v>
      </c>
      <c r="C76" s="29">
        <f t="shared" si="12"/>
        <v>0.2193828315164024</v>
      </c>
      <c r="D76" s="28">
        <f t="shared" si="13"/>
        <v>0.8915307294875274</v>
      </c>
      <c r="E76" s="30">
        <f t="shared" si="15"/>
        <v>228</v>
      </c>
      <c r="F76" s="31">
        <f t="shared" si="14"/>
        <v>0.7964453210091226</v>
      </c>
    </row>
    <row r="77" spans="1:6" ht="15">
      <c r="A77" s="27" t="s">
        <v>14</v>
      </c>
      <c r="B77" s="28">
        <f t="shared" si="11"/>
        <v>0.7697227391981071</v>
      </c>
      <c r="C77" s="29">
        <f t="shared" si="12"/>
        <v>1</v>
      </c>
      <c r="D77" s="28">
        <f t="shared" si="13"/>
        <v>0.6136276452958446</v>
      </c>
      <c r="E77" s="30">
        <f t="shared" si="15"/>
        <v>13409</v>
      </c>
      <c r="F77" s="31">
        <f t="shared" si="14"/>
        <v>0.6136276452958446</v>
      </c>
    </row>
    <row r="78" spans="1:6" ht="15">
      <c r="A78" s="27" t="s">
        <v>13</v>
      </c>
      <c r="B78" s="28">
        <f t="shared" si="11"/>
        <v>0.7697227391981071</v>
      </c>
      <c r="C78" s="29">
        <f t="shared" si="12"/>
        <v>0.23587685905551</v>
      </c>
      <c r="D78" s="28">
        <f t="shared" si="13"/>
        <v>0.7156051864213748</v>
      </c>
      <c r="E78" s="30">
        <f t="shared" si="15"/>
        <v>1988</v>
      </c>
      <c r="F78" s="31">
        <f t="shared" si="14"/>
        <v>0.7569576608293607</v>
      </c>
    </row>
    <row r="79" spans="1:6" ht="15">
      <c r="A79" s="27" t="s">
        <v>12</v>
      </c>
      <c r="B79" s="28">
        <f t="shared" si="11"/>
        <v>0.7697227391981071</v>
      </c>
      <c r="C79" s="29">
        <f t="shared" si="12"/>
        <v>0.020311009711002317</v>
      </c>
      <c r="D79" s="28">
        <f t="shared" si="13"/>
        <v>0.36823084905212367</v>
      </c>
      <c r="E79" s="30">
        <f t="shared" si="15"/>
        <v>3</v>
      </c>
      <c r="F79" s="31">
        <f t="shared" si="14"/>
        <v>0.7615680335184634</v>
      </c>
    </row>
    <row r="80" spans="1:6" ht="15">
      <c r="A80" s="27" t="s">
        <v>11</v>
      </c>
      <c r="B80" s="28">
        <f t="shared" si="11"/>
        <v>0.7697227391981071</v>
      </c>
      <c r="C80" s="29">
        <f t="shared" si="12"/>
        <v>0.40939470480946044</v>
      </c>
      <c r="D80" s="28">
        <f t="shared" si="13"/>
        <v>0.8122341259593312</v>
      </c>
      <c r="E80" s="30">
        <f t="shared" si="15"/>
        <v>9978</v>
      </c>
      <c r="F80" s="31">
        <f t="shared" si="14"/>
        <v>0.7871266758322593</v>
      </c>
    </row>
    <row r="81" spans="1:6" ht="15">
      <c r="A81" s="27" t="s">
        <v>10</v>
      </c>
      <c r="B81" s="28">
        <f t="shared" si="11"/>
        <v>0.7697227391981071</v>
      </c>
      <c r="C81" s="29">
        <f t="shared" si="12"/>
        <v>0.8327995291228841</v>
      </c>
      <c r="D81" s="28">
        <f t="shared" si="13"/>
        <v>0.8277355410189795</v>
      </c>
      <c r="E81" s="30">
        <f t="shared" si="15"/>
        <v>3609</v>
      </c>
      <c r="F81" s="31">
        <f t="shared" si="14"/>
        <v>0.8180357732376289</v>
      </c>
    </row>
    <row r="82" spans="1:6" ht="15">
      <c r="A82" s="32" t="s">
        <v>0</v>
      </c>
      <c r="B82" s="33">
        <f t="shared" si="11"/>
        <v>0.7697227391981071</v>
      </c>
      <c r="C82" s="34">
        <f t="shared" si="12"/>
        <v>0.45329364993115995</v>
      </c>
      <c r="D82" s="33">
        <f t="shared" si="13"/>
        <v>0.9792079102848884</v>
      </c>
      <c r="E82" s="35">
        <f t="shared" si="15"/>
        <v>1349</v>
      </c>
      <c r="F82" s="36">
        <f t="shared" si="14"/>
        <v>0.8646810370064877</v>
      </c>
    </row>
  </sheetData>
  <sheetProtection/>
  <printOptions/>
  <pageMargins left="0.75" right="0.75" top="1" bottom="1" header="0.5" footer="0.5"/>
  <pageSetup fitToHeight="2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MIB,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trhodes</dc:creator>
  <cp:keywords/>
  <dc:description/>
  <cp:lastModifiedBy>SOA User</cp:lastModifiedBy>
  <cp:lastPrinted>2009-09-04T14:04:09Z</cp:lastPrinted>
  <dcterms:created xsi:type="dcterms:W3CDTF">2009-05-09T17:56:06Z</dcterms:created>
  <dcterms:modified xsi:type="dcterms:W3CDTF">2009-11-24T22:11:13Z</dcterms:modified>
  <cp:category/>
  <cp:version/>
  <cp:contentType/>
  <cp:contentStatus/>
</cp:coreProperties>
</file>