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Spring 2022 solutions\"/>
    </mc:Choice>
  </mc:AlternateContent>
  <xr:revisionPtr revIDLastSave="0" documentId="8_{CE7A8749-6170-42E7-82B0-ADFDD9DF2406}" xr6:coauthVersionLast="47" xr6:coauthVersionMax="47" xr10:uidLastSave="{00000000-0000-0000-0000-000000000000}"/>
  <bookViews>
    <workbookView xWindow="28680" yWindow="-120" windowWidth="29040" windowHeight="15840" xr2:uid="{B2ADD539-0640-5641-96BE-7B6DBC7F91B5}"/>
  </bookViews>
  <sheets>
    <sheet name="Q1-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H3" i="1"/>
  <c r="G4" i="1"/>
  <c r="G3" i="1"/>
  <c r="F4" i="1"/>
  <c r="F3" i="1"/>
  <c r="E4" i="1"/>
  <c r="E3" i="1"/>
  <c r="D4" i="1"/>
  <c r="D3" i="1"/>
  <c r="C4" i="1"/>
  <c r="C3" i="1"/>
  <c r="C5" i="1" s="1"/>
  <c r="B19" i="1" s="1"/>
  <c r="B4" i="1"/>
  <c r="B3" i="1"/>
  <c r="B5" i="1" s="1"/>
  <c r="B18" i="1" s="1"/>
  <c r="D5" i="1" l="1"/>
  <c r="B20" i="1" s="1"/>
  <c r="H5" i="1"/>
  <c r="G5" i="1"/>
  <c r="D11" i="1" s="1"/>
  <c r="F5" i="1"/>
  <c r="D10" i="1" s="1"/>
  <c r="E5" i="1"/>
  <c r="B21" i="1" l="1"/>
  <c r="D20" i="1"/>
  <c r="D19" i="1"/>
  <c r="D18" i="1"/>
  <c r="D21" i="1" s="1"/>
  <c r="B12" i="1"/>
  <c r="C20" i="1" s="1"/>
  <c r="E20" i="1" s="1"/>
  <c r="B11" i="1"/>
  <c r="C19" i="1" s="1"/>
  <c r="E19" i="1" s="1"/>
  <c r="C12" i="1"/>
  <c r="C10" i="1"/>
  <c r="C18" i="1" s="1"/>
  <c r="C21" i="1" l="1"/>
  <c r="E18" i="1"/>
  <c r="E21" i="1" s="1"/>
</calcChain>
</file>

<file path=xl/sharedStrings.xml><?xml version="1.0" encoding="utf-8"?>
<sst xmlns="http://schemas.openxmlformats.org/spreadsheetml/2006/main" count="70" uniqueCount="45">
  <si>
    <t>DARWIN</t>
  </si>
  <si>
    <t>Statutory Distributable Income (in USD Millions)</t>
  </si>
  <si>
    <t>Current</t>
  </si>
  <si>
    <t>IUL</t>
  </si>
  <si>
    <t>TOTAL</t>
  </si>
  <si>
    <t>UL</t>
  </si>
  <si>
    <t>IULF + IULV</t>
  </si>
  <si>
    <t>IULF</t>
  </si>
  <si>
    <t>IULV</t>
  </si>
  <si>
    <t>Current UL + IULF</t>
  </si>
  <si>
    <t>Current UL + IULV</t>
  </si>
  <si>
    <t>Current UL + IULF + IULV</t>
  </si>
  <si>
    <t>Average</t>
  </si>
  <si>
    <t>Std Dev</t>
  </si>
  <si>
    <t>Deviation from Mean (in USD Millions)</t>
  </si>
  <si>
    <t>Percentile</t>
  </si>
  <si>
    <t xml:space="preserve">Min  </t>
  </si>
  <si>
    <t xml:space="preserve">Max  </t>
  </si>
  <si>
    <t>A</t>
  </si>
  <si>
    <t>B</t>
  </si>
  <si>
    <t>C</t>
  </si>
  <si>
    <t>A+B</t>
  </si>
  <si>
    <t>A+C</t>
  </si>
  <si>
    <t>B+C</t>
  </si>
  <si>
    <t>A+B+C</t>
  </si>
  <si>
    <t>Current UL</t>
  </si>
  <si>
    <t xml:space="preserve">IULF </t>
  </si>
  <si>
    <t>IUL (F+V)</t>
  </si>
  <si>
    <t>Current UL + IUL (F+V)</t>
  </si>
  <si>
    <t>VaR(95)</t>
  </si>
  <si>
    <t>Table of '2nd In' Calculations</t>
  </si>
  <si>
    <t>Percentile 0.05</t>
  </si>
  <si>
    <t>1st In</t>
  </si>
  <si>
    <t>2nd In</t>
  </si>
  <si>
    <t>3rd In</t>
  </si>
  <si>
    <t>Total</t>
  </si>
  <si>
    <t xml:space="preserve">Current UL </t>
  </si>
  <si>
    <t xml:space="preserve"> + IULF</t>
  </si>
  <si>
    <t xml:space="preserve"> + IULV</t>
  </si>
  <si>
    <t>The '1st In' column for each product and the total should be the average + the 0.05 percentile amount</t>
  </si>
  <si>
    <t>Note:</t>
  </si>
  <si>
    <t>The '2nd In' column is calculated as the average of the marginal value of the two subportfolios that include that row's product</t>
  </si>
  <si>
    <t>The '3rd In' column is A+B+C value (11.51) less the value of the two product portfolio that doesn't include that row's product</t>
  </si>
  <si>
    <t>-</t>
  </si>
  <si>
    <t>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</si>
</sst>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3" fontId="0" fillId="2" borderId="3" xfId="1" applyFont="1" applyFill="1" applyBorder="1" applyAlignment="1">
      <alignment vertical="center"/>
    </xf>
    <xf numFmtId="43" fontId="0" fillId="2" borderId="0" xfId="1" applyFont="1" applyFill="1" applyBorder="1" applyAlignment="1">
      <alignment vertical="center"/>
    </xf>
    <xf numFmtId="43" fontId="0" fillId="2" borderId="5" xfId="1" applyFont="1" applyFill="1" applyBorder="1" applyAlignment="1">
      <alignment vertical="center"/>
    </xf>
    <xf numFmtId="43" fontId="0" fillId="2" borderId="1" xfId="1" applyFont="1" applyFill="1" applyBorder="1" applyAlignment="1">
      <alignment vertical="center"/>
    </xf>
    <xf numFmtId="43" fontId="0" fillId="2" borderId="2" xfId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40" fontId="0" fillId="2" borderId="0" xfId="0" applyNumberFormat="1" applyFont="1" applyFill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quotePrefix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43" fontId="0" fillId="2" borderId="2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 readingOrder="1"/>
    </xf>
    <xf numFmtId="0" fontId="2" fillId="3" borderId="7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40" fontId="0" fillId="3" borderId="0" xfId="0" applyNumberFormat="1" applyFont="1" applyFill="1" applyBorder="1" applyAlignment="1">
      <alignment horizontal="center" vertical="center"/>
    </xf>
    <xf numFmtId="40" fontId="0" fillId="3" borderId="6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40" fontId="0" fillId="3" borderId="1" xfId="0" applyNumberFormat="1" applyFont="1" applyFill="1" applyBorder="1" applyAlignment="1">
      <alignment horizontal="center" vertical="center"/>
    </xf>
    <xf numFmtId="40" fontId="0" fillId="3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A6C14-F2B6-6C4D-BE27-93E5C6F3D206}">
  <dimension ref="A1:Q31"/>
  <sheetViews>
    <sheetView tabSelected="1" workbookViewId="0">
      <selection activeCell="F10" sqref="F10"/>
    </sheetView>
  </sheetViews>
  <sheetFormatPr defaultColWidth="10.75" defaultRowHeight="15.75" x14ac:dyDescent="0.25"/>
  <cols>
    <col min="1" max="1" width="21.25" style="6" customWidth="1"/>
    <col min="2" max="2" width="10.75" style="6" customWidth="1"/>
    <col min="3" max="4" width="10.75" style="6"/>
    <col min="5" max="5" width="15.5" style="6" bestFit="1" customWidth="1"/>
    <col min="6" max="6" width="15.75" style="6" bestFit="1" customWidth="1"/>
    <col min="7" max="7" width="10.75" style="6" customWidth="1"/>
    <col min="8" max="8" width="19.75" style="6" bestFit="1" customWidth="1"/>
    <col min="9" max="9" width="3.25" style="6" customWidth="1"/>
    <col min="10" max="11" width="10.75" style="6"/>
    <col min="12" max="12" width="10.75" style="6" bestFit="1" customWidth="1"/>
    <col min="13" max="16384" width="10.75" style="6"/>
  </cols>
  <sheetData>
    <row r="1" spans="1:17" x14ac:dyDescent="0.25"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24</v>
      </c>
      <c r="J1" s="35" t="s">
        <v>0</v>
      </c>
      <c r="K1" s="35"/>
      <c r="L1" s="35"/>
      <c r="M1" s="35"/>
      <c r="N1" s="35"/>
      <c r="O1" s="35"/>
      <c r="P1" s="35"/>
      <c r="Q1" s="35"/>
    </row>
    <row r="2" spans="1:17" x14ac:dyDescent="0.25">
      <c r="B2" s="7" t="s">
        <v>25</v>
      </c>
      <c r="C2" s="7" t="s">
        <v>26</v>
      </c>
      <c r="D2" s="7" t="s">
        <v>8</v>
      </c>
      <c r="E2" s="7" t="s">
        <v>9</v>
      </c>
      <c r="F2" s="7" t="s">
        <v>10</v>
      </c>
      <c r="G2" s="7" t="s">
        <v>27</v>
      </c>
      <c r="H2" s="7" t="s">
        <v>28</v>
      </c>
      <c r="J2" s="36" t="s">
        <v>1</v>
      </c>
      <c r="K2" s="37"/>
      <c r="L2" s="37"/>
      <c r="M2" s="37"/>
      <c r="N2" s="37"/>
      <c r="O2" s="37"/>
      <c r="P2" s="37"/>
      <c r="Q2" s="38"/>
    </row>
    <row r="3" spans="1:17" x14ac:dyDescent="0.25">
      <c r="A3" s="6" t="s">
        <v>12</v>
      </c>
      <c r="B3" s="8">
        <f>K5</f>
        <v>20.72</v>
      </c>
      <c r="C3" s="8">
        <f>M5</f>
        <v>26.83</v>
      </c>
      <c r="D3" s="8">
        <f>N5</f>
        <v>29.3</v>
      </c>
      <c r="E3" s="8">
        <f>O5</f>
        <v>21.45</v>
      </c>
      <c r="F3" s="8">
        <f>P5</f>
        <v>9.9</v>
      </c>
      <c r="G3" s="8">
        <f>L5</f>
        <v>20.04</v>
      </c>
      <c r="H3" s="8">
        <f>Q5</f>
        <v>28.17</v>
      </c>
      <c r="J3" s="9"/>
      <c r="K3" s="10" t="s">
        <v>2</v>
      </c>
      <c r="L3" s="7" t="s">
        <v>3</v>
      </c>
      <c r="M3" s="11"/>
      <c r="N3" s="12"/>
      <c r="O3" s="10" t="s">
        <v>36</v>
      </c>
      <c r="P3" s="10" t="s">
        <v>36</v>
      </c>
      <c r="Q3" s="10" t="s">
        <v>4</v>
      </c>
    </row>
    <row r="4" spans="1:17" x14ac:dyDescent="0.25">
      <c r="A4" s="6" t="s">
        <v>31</v>
      </c>
      <c r="B4" s="8">
        <f>K12</f>
        <v>-10.199999999999999</v>
      </c>
      <c r="C4" s="8">
        <f>M12</f>
        <v>-18.32</v>
      </c>
      <c r="D4" s="8">
        <f>N12</f>
        <v>-27.44</v>
      </c>
      <c r="E4" s="8">
        <f>O12</f>
        <v>-23.47</v>
      </c>
      <c r="F4" s="8">
        <f>P12</f>
        <v>-7.45</v>
      </c>
      <c r="G4" s="8">
        <f>L12</f>
        <v>-8.18</v>
      </c>
      <c r="H4" s="8">
        <f>Q12</f>
        <v>-16.66</v>
      </c>
      <c r="J4" s="13"/>
      <c r="K4" s="14" t="s">
        <v>5</v>
      </c>
      <c r="L4" s="15" t="s">
        <v>6</v>
      </c>
      <c r="M4" s="14" t="s">
        <v>7</v>
      </c>
      <c r="N4" s="15" t="s">
        <v>8</v>
      </c>
      <c r="O4" s="14" t="s">
        <v>37</v>
      </c>
      <c r="P4" s="16" t="s">
        <v>38</v>
      </c>
      <c r="Q4" s="17" t="s">
        <v>11</v>
      </c>
    </row>
    <row r="5" spans="1:17" x14ac:dyDescent="0.25">
      <c r="A5" s="6" t="s">
        <v>29</v>
      </c>
      <c r="B5" s="8">
        <f>B3+B4</f>
        <v>10.52</v>
      </c>
      <c r="C5" s="8">
        <f t="shared" ref="C5:H5" si="0">C3+C4</f>
        <v>8.509999999999998</v>
      </c>
      <c r="D5" s="8">
        <f t="shared" si="0"/>
        <v>1.8599999999999994</v>
      </c>
      <c r="E5" s="8">
        <f t="shared" si="0"/>
        <v>-2.0199999999999996</v>
      </c>
      <c r="F5" s="8">
        <f t="shared" si="0"/>
        <v>2.4500000000000002</v>
      </c>
      <c r="G5" s="8">
        <f t="shared" si="0"/>
        <v>11.86</v>
      </c>
      <c r="H5" s="8">
        <f t="shared" si="0"/>
        <v>11.510000000000002</v>
      </c>
      <c r="J5" s="9" t="s">
        <v>12</v>
      </c>
      <c r="K5" s="1">
        <v>20.72</v>
      </c>
      <c r="L5" s="2">
        <v>20.04</v>
      </c>
      <c r="M5" s="18">
        <v>26.83</v>
      </c>
      <c r="N5" s="2">
        <v>29.3</v>
      </c>
      <c r="O5" s="1">
        <v>21.45</v>
      </c>
      <c r="P5" s="2">
        <v>9.9</v>
      </c>
      <c r="Q5" s="1">
        <v>28.17</v>
      </c>
    </row>
    <row r="6" spans="1:17" x14ac:dyDescent="0.25">
      <c r="J6" s="13" t="s">
        <v>13</v>
      </c>
      <c r="K6" s="3">
        <v>5.4</v>
      </c>
      <c r="L6" s="4">
        <v>5.05</v>
      </c>
      <c r="M6" s="19">
        <v>10.92</v>
      </c>
      <c r="N6" s="4">
        <v>13.81</v>
      </c>
      <c r="O6" s="3">
        <v>13.53</v>
      </c>
      <c r="P6" s="4">
        <v>4.53</v>
      </c>
      <c r="Q6" s="3">
        <v>9.9499999999999993</v>
      </c>
    </row>
    <row r="7" spans="1:17" x14ac:dyDescent="0.25">
      <c r="J7" s="9"/>
      <c r="Q7" s="20"/>
    </row>
    <row r="8" spans="1:17" x14ac:dyDescent="0.25">
      <c r="A8" s="39" t="s">
        <v>30</v>
      </c>
      <c r="B8" s="39"/>
      <c r="J8" s="36" t="s">
        <v>14</v>
      </c>
      <c r="K8" s="37"/>
      <c r="L8" s="37"/>
      <c r="M8" s="37"/>
      <c r="N8" s="37"/>
      <c r="O8" s="37"/>
      <c r="P8" s="37"/>
      <c r="Q8" s="38"/>
    </row>
    <row r="9" spans="1:17" x14ac:dyDescent="0.25">
      <c r="B9" s="7" t="s">
        <v>25</v>
      </c>
      <c r="C9" s="7" t="s">
        <v>7</v>
      </c>
      <c r="D9" s="7" t="s">
        <v>8</v>
      </c>
      <c r="J9" s="9"/>
      <c r="K9" s="11" t="s">
        <v>2</v>
      </c>
      <c r="L9" s="12" t="s">
        <v>3</v>
      </c>
      <c r="M9" s="11"/>
      <c r="N9" s="12"/>
      <c r="O9" s="11"/>
      <c r="P9" s="12"/>
      <c r="Q9" s="11" t="s">
        <v>4</v>
      </c>
    </row>
    <row r="10" spans="1:17" x14ac:dyDescent="0.25">
      <c r="A10" s="6" t="s">
        <v>25</v>
      </c>
      <c r="B10" s="8" t="s">
        <v>43</v>
      </c>
      <c r="C10" s="8">
        <f>E5-C5</f>
        <v>-10.529999999999998</v>
      </c>
      <c r="D10" s="8">
        <f>F5-D5</f>
        <v>0.59000000000000075</v>
      </c>
      <c r="J10" s="13" t="s">
        <v>15</v>
      </c>
      <c r="K10" s="17" t="s">
        <v>5</v>
      </c>
      <c r="L10" s="21" t="s">
        <v>6</v>
      </c>
      <c r="M10" s="17" t="s">
        <v>7</v>
      </c>
      <c r="N10" s="21" t="s">
        <v>8</v>
      </c>
      <c r="O10" s="17" t="s">
        <v>9</v>
      </c>
      <c r="P10" s="21" t="s">
        <v>10</v>
      </c>
      <c r="Q10" s="17" t="s">
        <v>11</v>
      </c>
    </row>
    <row r="11" spans="1:17" x14ac:dyDescent="0.25">
      <c r="A11" s="6" t="s">
        <v>7</v>
      </c>
      <c r="B11" s="8">
        <f>E5-B5</f>
        <v>-12.54</v>
      </c>
      <c r="C11" s="8" t="s">
        <v>43</v>
      </c>
      <c r="D11" s="8">
        <f>G5-D5</f>
        <v>10</v>
      </c>
      <c r="J11" s="22" t="s">
        <v>16</v>
      </c>
      <c r="K11" s="1">
        <v>-14.07</v>
      </c>
      <c r="L11" s="2">
        <v>-14.98</v>
      </c>
      <c r="M11" s="1">
        <v>-27.62</v>
      </c>
      <c r="N11" s="2">
        <v>-32.200000000000003</v>
      </c>
      <c r="O11" s="1">
        <v>-34.42</v>
      </c>
      <c r="P11" s="2">
        <v>-18.170000000000002</v>
      </c>
      <c r="Q11" s="1">
        <v>-21.57</v>
      </c>
    </row>
    <row r="12" spans="1:17" x14ac:dyDescent="0.25">
      <c r="A12" s="6" t="s">
        <v>8</v>
      </c>
      <c r="B12" s="8">
        <f>F5-B5</f>
        <v>-8.07</v>
      </c>
      <c r="C12" s="8">
        <f>G5-C5</f>
        <v>3.3500000000000014</v>
      </c>
      <c r="D12" s="8" t="s">
        <v>43</v>
      </c>
      <c r="J12" s="5">
        <v>0.05</v>
      </c>
      <c r="K12" s="1">
        <v>-10.199999999999999</v>
      </c>
      <c r="L12" s="2">
        <v>-8.18</v>
      </c>
      <c r="M12" s="1">
        <v>-18.32</v>
      </c>
      <c r="N12" s="2">
        <v>-27.44</v>
      </c>
      <c r="O12" s="1">
        <v>-23.47</v>
      </c>
      <c r="P12" s="2">
        <v>-7.45</v>
      </c>
      <c r="Q12" s="1">
        <v>-16.66</v>
      </c>
    </row>
    <row r="13" spans="1:17" x14ac:dyDescent="0.25">
      <c r="J13" s="23">
        <v>0.1</v>
      </c>
      <c r="K13" s="1">
        <v>-6.6</v>
      </c>
      <c r="L13" s="2">
        <v>-5.86</v>
      </c>
      <c r="M13" s="1">
        <v>-12.83</v>
      </c>
      <c r="N13" s="2">
        <v>-18.22</v>
      </c>
      <c r="O13" s="1">
        <v>-18.079999999999998</v>
      </c>
      <c r="P13" s="2">
        <v>-5.17</v>
      </c>
      <c r="Q13" s="1">
        <v>-11.8</v>
      </c>
    </row>
    <row r="14" spans="1:17" x14ac:dyDescent="0.25">
      <c r="J14" s="23">
        <v>0.15000000000000002</v>
      </c>
      <c r="K14" s="1">
        <v>-5.68</v>
      </c>
      <c r="L14" s="2">
        <v>-4.45</v>
      </c>
      <c r="M14" s="1">
        <v>-10.41</v>
      </c>
      <c r="N14" s="2">
        <v>-13.88</v>
      </c>
      <c r="O14" s="1">
        <v>-12.93</v>
      </c>
      <c r="P14" s="2">
        <v>-4.58</v>
      </c>
      <c r="Q14" s="1">
        <v>-10.11</v>
      </c>
    </row>
    <row r="15" spans="1:17" x14ac:dyDescent="0.25">
      <c r="J15" s="23">
        <v>0.2</v>
      </c>
      <c r="K15" s="1">
        <v>-4.93</v>
      </c>
      <c r="L15" s="2">
        <v>-3.89</v>
      </c>
      <c r="M15" s="1">
        <v>-8.24</v>
      </c>
      <c r="N15" s="2">
        <v>-12.16</v>
      </c>
      <c r="O15" s="1">
        <v>-9.32</v>
      </c>
      <c r="P15" s="2">
        <v>-3.81</v>
      </c>
      <c r="Q15" s="1">
        <v>-7.96</v>
      </c>
    </row>
    <row r="16" spans="1:17" x14ac:dyDescent="0.25">
      <c r="J16" s="23">
        <v>0.25</v>
      </c>
      <c r="K16" s="1">
        <v>-3.63</v>
      </c>
      <c r="L16" s="2">
        <v>-3.29</v>
      </c>
      <c r="M16" s="1">
        <v>-7.12</v>
      </c>
      <c r="N16" s="2">
        <v>-8.23</v>
      </c>
      <c r="O16" s="1">
        <v>-8.17</v>
      </c>
      <c r="P16" s="2">
        <v>-2.46</v>
      </c>
      <c r="Q16" s="1">
        <v>-6.16</v>
      </c>
    </row>
    <row r="17" spans="1:17" x14ac:dyDescent="0.25">
      <c r="A17" s="26" t="s">
        <v>44</v>
      </c>
      <c r="B17" s="27" t="s">
        <v>32</v>
      </c>
      <c r="C17" s="27" t="s">
        <v>33</v>
      </c>
      <c r="D17" s="27" t="s">
        <v>34</v>
      </c>
      <c r="E17" s="28" t="s">
        <v>12</v>
      </c>
      <c r="J17" s="23">
        <v>0.3</v>
      </c>
      <c r="K17" s="1">
        <v>-2.57</v>
      </c>
      <c r="L17" s="2">
        <v>-2.5</v>
      </c>
      <c r="M17" s="1">
        <v>-5.6</v>
      </c>
      <c r="N17" s="2">
        <v>-7.2</v>
      </c>
      <c r="O17" s="1">
        <v>-6.22</v>
      </c>
      <c r="P17" s="2">
        <v>-1.99</v>
      </c>
      <c r="Q17" s="1">
        <v>-4.49</v>
      </c>
    </row>
    <row r="18" spans="1:17" x14ac:dyDescent="0.25">
      <c r="A18" s="29" t="s">
        <v>25</v>
      </c>
      <c r="B18" s="30">
        <f>B5</f>
        <v>10.52</v>
      </c>
      <c r="C18" s="30">
        <f>AVERAGE(C10,D10)</f>
        <v>-4.9699999999999989</v>
      </c>
      <c r="D18" s="30">
        <f>H5-G5</f>
        <v>-0.34999999999999787</v>
      </c>
      <c r="E18" s="31">
        <f>AVERAGE(B18:D18)</f>
        <v>1.7333333333333343</v>
      </c>
      <c r="J18" s="23">
        <v>0.35</v>
      </c>
      <c r="K18" s="1">
        <v>-2</v>
      </c>
      <c r="L18" s="2">
        <v>-1.7</v>
      </c>
      <c r="M18" s="1">
        <v>-4.62</v>
      </c>
      <c r="N18" s="2">
        <v>-4.5199999999999996</v>
      </c>
      <c r="O18" s="1">
        <v>-4.49</v>
      </c>
      <c r="P18" s="2">
        <v>-1.1499999999999999</v>
      </c>
      <c r="Q18" s="1">
        <v>-2.75</v>
      </c>
    </row>
    <row r="19" spans="1:17" x14ac:dyDescent="0.25">
      <c r="A19" s="29" t="s">
        <v>26</v>
      </c>
      <c r="B19" s="30">
        <f>C5</f>
        <v>8.509999999999998</v>
      </c>
      <c r="C19" s="30">
        <f>AVERAGE(B11,D11)</f>
        <v>-1.2699999999999996</v>
      </c>
      <c r="D19" s="30">
        <f>H5-F5</f>
        <v>9.0600000000000023</v>
      </c>
      <c r="E19" s="31">
        <f t="shared" ref="E19:E20" si="1">AVERAGE(B19:D19)</f>
        <v>5.4333333333333336</v>
      </c>
      <c r="J19" s="23">
        <v>0.39999999999999997</v>
      </c>
      <c r="K19" s="1">
        <v>-1.5</v>
      </c>
      <c r="L19" s="2">
        <v>-1.38</v>
      </c>
      <c r="M19" s="1">
        <v>-2.2599999999999998</v>
      </c>
      <c r="N19" s="2">
        <v>-2.09</v>
      </c>
      <c r="O19" s="1">
        <v>-3.84</v>
      </c>
      <c r="P19" s="2">
        <v>-0.76</v>
      </c>
      <c r="Q19" s="1">
        <v>-1.89</v>
      </c>
    </row>
    <row r="20" spans="1:17" x14ac:dyDescent="0.25">
      <c r="A20" s="29" t="s">
        <v>8</v>
      </c>
      <c r="B20" s="30">
        <f>D5</f>
        <v>1.8599999999999994</v>
      </c>
      <c r="C20" s="30">
        <f>AVERAGE(B12,C12)</f>
        <v>-2.3599999999999994</v>
      </c>
      <c r="D20" s="30">
        <f>H5-E5</f>
        <v>13.530000000000001</v>
      </c>
      <c r="E20" s="31">
        <f t="shared" si="1"/>
        <v>4.3433333333333337</v>
      </c>
      <c r="J20" s="23">
        <v>0.44999999999999996</v>
      </c>
      <c r="K20" s="1">
        <v>-0.63</v>
      </c>
      <c r="L20" s="2">
        <v>-0.49</v>
      </c>
      <c r="M20" s="1">
        <v>-1.27</v>
      </c>
      <c r="N20" s="2">
        <v>-0.18</v>
      </c>
      <c r="O20" s="1">
        <v>-1.77</v>
      </c>
      <c r="P20" s="2">
        <v>-0.09</v>
      </c>
      <c r="Q20" s="1">
        <v>-1</v>
      </c>
    </row>
    <row r="21" spans="1:17" x14ac:dyDescent="0.25">
      <c r="A21" s="32" t="s">
        <v>35</v>
      </c>
      <c r="B21" s="33">
        <f>H5</f>
        <v>11.510000000000002</v>
      </c>
      <c r="C21" s="33">
        <f>SUM(C18:C20)</f>
        <v>-8.5999999999999979</v>
      </c>
      <c r="D21" s="33">
        <f>SUM(D18:D20)</f>
        <v>22.240000000000006</v>
      </c>
      <c r="E21" s="34">
        <f>SUM(E18:E20)</f>
        <v>11.510000000000002</v>
      </c>
      <c r="J21" s="23">
        <v>0.49999999999999994</v>
      </c>
      <c r="K21" s="1">
        <v>-0.09</v>
      </c>
      <c r="L21" s="2">
        <v>0.05</v>
      </c>
      <c r="M21" s="1">
        <v>-0.54</v>
      </c>
      <c r="N21" s="2">
        <v>1.86</v>
      </c>
      <c r="O21" s="1">
        <v>-0.68</v>
      </c>
      <c r="P21" s="2">
        <v>0.36</v>
      </c>
      <c r="Q21" s="1">
        <v>-0.4</v>
      </c>
    </row>
    <row r="22" spans="1:17" x14ac:dyDescent="0.25">
      <c r="J22" s="23">
        <v>0.54999999999999993</v>
      </c>
      <c r="K22" s="1">
        <v>0.91</v>
      </c>
      <c r="L22" s="2">
        <v>0.41</v>
      </c>
      <c r="M22" s="1">
        <v>0.16</v>
      </c>
      <c r="N22" s="2">
        <v>3.29</v>
      </c>
      <c r="O22" s="1">
        <v>0.44</v>
      </c>
      <c r="P22" s="2">
        <v>0.69</v>
      </c>
      <c r="Q22" s="1">
        <v>0.81</v>
      </c>
    </row>
    <row r="23" spans="1:17" x14ac:dyDescent="0.25">
      <c r="A23" s="6" t="s">
        <v>40</v>
      </c>
      <c r="J23" s="23">
        <v>0.6</v>
      </c>
      <c r="K23" s="1">
        <v>1.7</v>
      </c>
      <c r="L23" s="2">
        <v>1.1000000000000001</v>
      </c>
      <c r="M23" s="1">
        <v>1.42</v>
      </c>
      <c r="N23" s="2">
        <v>4.7</v>
      </c>
      <c r="O23" s="1">
        <v>3.64</v>
      </c>
      <c r="P23" s="2">
        <v>1.27</v>
      </c>
      <c r="Q23" s="1">
        <v>1.93</v>
      </c>
    </row>
    <row r="24" spans="1:17" x14ac:dyDescent="0.25">
      <c r="A24" s="25" t="s">
        <v>39</v>
      </c>
      <c r="J24" s="23">
        <v>0.65</v>
      </c>
      <c r="K24" s="1">
        <v>2.34</v>
      </c>
      <c r="L24" s="2">
        <v>1.4</v>
      </c>
      <c r="M24" s="1">
        <v>3.93</v>
      </c>
      <c r="N24" s="2">
        <v>6.08</v>
      </c>
      <c r="O24" s="1">
        <v>5.56</v>
      </c>
      <c r="P24" s="2">
        <v>1.62</v>
      </c>
      <c r="Q24" s="1">
        <v>2.48</v>
      </c>
    </row>
    <row r="25" spans="1:17" x14ac:dyDescent="0.25">
      <c r="A25" s="25" t="s">
        <v>41</v>
      </c>
      <c r="J25" s="23">
        <v>0.70000000000000007</v>
      </c>
      <c r="K25" s="1">
        <v>3.27</v>
      </c>
      <c r="L25" s="2">
        <v>2.71</v>
      </c>
      <c r="M25" s="1">
        <v>5.66</v>
      </c>
      <c r="N25" s="2">
        <v>7.22</v>
      </c>
      <c r="O25" s="1">
        <v>7.49</v>
      </c>
      <c r="P25" s="2">
        <v>2.14</v>
      </c>
      <c r="Q25" s="1">
        <v>3.26</v>
      </c>
    </row>
    <row r="26" spans="1:17" x14ac:dyDescent="0.25">
      <c r="A26" s="25" t="s">
        <v>42</v>
      </c>
      <c r="J26" s="23">
        <v>0.75000000000000011</v>
      </c>
      <c r="K26" s="1">
        <v>4.17</v>
      </c>
      <c r="L26" s="2">
        <v>3.61</v>
      </c>
      <c r="M26" s="1">
        <v>8.06</v>
      </c>
      <c r="N26" s="2">
        <v>9.3699999999999992</v>
      </c>
      <c r="O26" s="1">
        <v>9.6199999999999992</v>
      </c>
      <c r="P26" s="2">
        <v>2.6</v>
      </c>
      <c r="Q26" s="1">
        <v>4.82</v>
      </c>
    </row>
    <row r="27" spans="1:17" x14ac:dyDescent="0.25">
      <c r="J27" s="23">
        <v>0.80000000000000016</v>
      </c>
      <c r="K27" s="1">
        <v>5.3</v>
      </c>
      <c r="L27" s="2">
        <v>4.26</v>
      </c>
      <c r="M27" s="1">
        <v>9.75</v>
      </c>
      <c r="N27" s="2">
        <v>11.1</v>
      </c>
      <c r="O27" s="1">
        <v>10.79</v>
      </c>
      <c r="P27" s="2">
        <v>3.08</v>
      </c>
      <c r="Q27" s="1">
        <v>6.75</v>
      </c>
    </row>
    <row r="28" spans="1:17" x14ac:dyDescent="0.25">
      <c r="J28" s="23">
        <v>0.8500000000000002</v>
      </c>
      <c r="K28" s="1">
        <v>5.81</v>
      </c>
      <c r="L28" s="2">
        <v>5.57</v>
      </c>
      <c r="M28" s="1">
        <v>11.49</v>
      </c>
      <c r="N28" s="2">
        <v>12.56</v>
      </c>
      <c r="O28" s="1">
        <v>14.64</v>
      </c>
      <c r="P28" s="2">
        <v>3.79</v>
      </c>
      <c r="Q28" s="1">
        <v>10.039999999999999</v>
      </c>
    </row>
    <row r="29" spans="1:17" x14ac:dyDescent="0.25">
      <c r="J29" s="23">
        <v>0.90000000000000024</v>
      </c>
      <c r="K29" s="1">
        <v>6.91</v>
      </c>
      <c r="L29" s="2">
        <v>6.72</v>
      </c>
      <c r="M29" s="1">
        <v>13.83</v>
      </c>
      <c r="N29" s="2">
        <v>14.7</v>
      </c>
      <c r="O29" s="1">
        <v>17.66</v>
      </c>
      <c r="P29" s="2">
        <v>5.21</v>
      </c>
      <c r="Q29" s="1">
        <v>12.34</v>
      </c>
    </row>
    <row r="30" spans="1:17" x14ac:dyDescent="0.25">
      <c r="J30" s="23">
        <v>0.95000000000000029</v>
      </c>
      <c r="K30" s="1">
        <v>8.23</v>
      </c>
      <c r="L30" s="2">
        <v>7.43</v>
      </c>
      <c r="M30" s="1">
        <v>16.43</v>
      </c>
      <c r="N30" s="2">
        <v>22.91</v>
      </c>
      <c r="O30" s="1">
        <v>21.76</v>
      </c>
      <c r="P30" s="2">
        <v>7</v>
      </c>
      <c r="Q30" s="1">
        <v>15.28</v>
      </c>
    </row>
    <row r="31" spans="1:17" x14ac:dyDescent="0.25">
      <c r="J31" s="24" t="s">
        <v>17</v>
      </c>
      <c r="K31" s="3">
        <v>12.05</v>
      </c>
      <c r="L31" s="4">
        <v>11.88</v>
      </c>
      <c r="M31" s="3">
        <v>28.55</v>
      </c>
      <c r="N31" s="4">
        <v>31.8</v>
      </c>
      <c r="O31" s="3">
        <v>34.29</v>
      </c>
      <c r="P31" s="4">
        <v>11.75</v>
      </c>
      <c r="Q31" s="3">
        <v>32.450000000000003</v>
      </c>
    </row>
  </sheetData>
  <mergeCells count="4">
    <mergeCell ref="J1:Q1"/>
    <mergeCell ref="J2:Q2"/>
    <mergeCell ref="J8:Q8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Q1-b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 Zionce</cp:lastModifiedBy>
  <dcterms:created xsi:type="dcterms:W3CDTF">2022-06-11T18:35:16Z</dcterms:created>
  <dcterms:modified xsi:type="dcterms:W3CDTF">2022-07-27T20:21:14Z</dcterms:modified>
</cp:coreProperties>
</file>